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480" windowHeight="11640" tabRatio="665" firstSheet="3" activeTab="3"/>
  </bookViews>
  <sheets>
    <sheet name="1 вариант" sheetId="1" r:id="rId1"/>
    <sheet name="Диаграмма1" sheetId="2" r:id="rId2"/>
    <sheet name="сводные данные" sheetId="3" r:id="rId3"/>
    <sheet name="план учебного процесса" sheetId="4" r:id="rId4"/>
    <sheet name="пояснения к макету" sheetId="5" r:id="rId5"/>
    <sheet name="перечень кабинетов" sheetId="6" r:id="rId6"/>
    <sheet name="титульный" sheetId="7" r:id="rId7"/>
    <sheet name="Лист1" sheetId="8" r:id="rId8"/>
  </sheets>
  <externalReferences>
    <externalReference r:id="rId11"/>
  </externalReferences>
  <definedNames>
    <definedName name="_ftn1" localSheetId="3">'план учебного процесса'!#REF!</definedName>
    <definedName name="_ftn2" localSheetId="3">'план учебного процесса'!#REF!</definedName>
    <definedName name="_ftnref1" localSheetId="3">'план учебного процесса'!#REF!</definedName>
    <definedName name="_ftnref2" localSheetId="3">'план учебного процесса'!$M$3</definedName>
    <definedName name="_xlnm.Print_Area" localSheetId="4">'пояснения к макету'!$A$1:$Y$53</definedName>
  </definedNames>
  <calcPr fullCalcOnLoad="1"/>
</workbook>
</file>

<file path=xl/sharedStrings.xml><?xml version="1.0" encoding="utf-8"?>
<sst xmlns="http://schemas.openxmlformats.org/spreadsheetml/2006/main" count="583" uniqueCount="465">
  <si>
    <t>Индекс</t>
  </si>
  <si>
    <t>Элементы учебного процесса, в т.ч. учебные дисциплины, профессиональные модули, междисциплинарные курсы</t>
  </si>
  <si>
    <t>Время в неделях</t>
  </si>
  <si>
    <t>Макс. учебная нагрузка обучающегося, час.</t>
  </si>
  <si>
    <t>Обязательная учебная нагрузка</t>
  </si>
  <si>
    <t>Курс изучения</t>
  </si>
  <si>
    <t>Всего</t>
  </si>
  <si>
    <t xml:space="preserve">В том числе </t>
  </si>
  <si>
    <t>лаб. и практ. занятий</t>
  </si>
  <si>
    <t>курсовая работа</t>
  </si>
  <si>
    <t>Обязательная часть циклов ОПОП (всего на дисциплины и междисциплинарные курсы)</t>
  </si>
  <si>
    <t>ОГСЭ.00</t>
  </si>
  <si>
    <t>Общий социально-гуманитарный и экономический цикл</t>
  </si>
  <si>
    <t>ОГСЭ.01</t>
  </si>
  <si>
    <t xml:space="preserve">Основы философии </t>
  </si>
  <si>
    <t>ОГСЭ.02</t>
  </si>
  <si>
    <t>История</t>
  </si>
  <si>
    <t>ОГСЭ.03</t>
  </si>
  <si>
    <t>Иностранный язык</t>
  </si>
  <si>
    <t>1,2,3</t>
  </si>
  <si>
    <t>ОГСЭ.04</t>
  </si>
  <si>
    <t>Физическая культура</t>
  </si>
  <si>
    <t>ОГСЭ.05</t>
  </si>
  <si>
    <t>Русский язык и культура речи</t>
  </si>
  <si>
    <t>ЕН.00</t>
  </si>
  <si>
    <t>Математический и общий естественнонаучный цикл</t>
  </si>
  <si>
    <t>ЕН.01</t>
  </si>
  <si>
    <t>Математика</t>
  </si>
  <si>
    <t>ЕН.02</t>
  </si>
  <si>
    <t>Дискретная математика</t>
  </si>
  <si>
    <t>П.00</t>
  </si>
  <si>
    <t>Профессиональный цикл</t>
  </si>
  <si>
    <t>ОП.00</t>
  </si>
  <si>
    <t>Общепрофессиональные дисциплины</t>
  </si>
  <si>
    <t>ОП.01</t>
  </si>
  <si>
    <t>Экономика организации</t>
  </si>
  <si>
    <t>ОП.02</t>
  </si>
  <si>
    <t>Теория вероятностей и математическая статистика</t>
  </si>
  <si>
    <t>ОП.03</t>
  </si>
  <si>
    <t>Менеджмент</t>
  </si>
  <si>
    <t>ОП.04</t>
  </si>
  <si>
    <t>Документационное обеспечение управления</t>
  </si>
  <si>
    <t>ОП.05</t>
  </si>
  <si>
    <t>Правовое обеспечение профессиональной деятельности</t>
  </si>
  <si>
    <t>ОП.06</t>
  </si>
  <si>
    <t>Основы теории информации</t>
  </si>
  <si>
    <t>ОП.07</t>
  </si>
  <si>
    <t>Операционные системы и среды</t>
  </si>
  <si>
    <t>ОП.08</t>
  </si>
  <si>
    <t>Архитектура электронно-вычислительных машин и вычислительные системы</t>
  </si>
  <si>
    <t>ОП.09</t>
  </si>
  <si>
    <t>Безопасность жизнедеятельности</t>
  </si>
  <si>
    <t>ПМ.00</t>
  </si>
  <si>
    <t>Профессиональные модули</t>
  </si>
  <si>
    <t>ПМ.01</t>
  </si>
  <si>
    <t>Обработка отраслевой информации</t>
  </si>
  <si>
    <t>МДК.01.01</t>
  </si>
  <si>
    <t xml:space="preserve">Обработка отраслевой информации </t>
  </si>
  <si>
    <t>УП.01.</t>
  </si>
  <si>
    <t>ПМ.02</t>
  </si>
  <si>
    <t>Разработка, внедрение и адаптация программного обеспечения отраслевой направленности</t>
  </si>
  <si>
    <t>МДК.02.01</t>
  </si>
  <si>
    <t xml:space="preserve">УП.02 </t>
  </si>
  <si>
    <t>ПП.02</t>
  </si>
  <si>
    <t>ПМ.03</t>
  </si>
  <si>
    <t>Сопровождение и продвижение программного обеспечения отраслевой направленности</t>
  </si>
  <si>
    <t>МДК.03.01</t>
  </si>
  <si>
    <t xml:space="preserve">Сопровождение и продвижение программного обеспечения отраслевой направленности </t>
  </si>
  <si>
    <t>ПП. 03</t>
  </si>
  <si>
    <t>ПМ.04</t>
  </si>
  <si>
    <t>Обеспечение проектной деятельности</t>
  </si>
  <si>
    <t>МДК.04.01</t>
  </si>
  <si>
    <t>Обеспечение проектной  деятельности</t>
  </si>
  <si>
    <t xml:space="preserve">УП. 04 </t>
  </si>
  <si>
    <t xml:space="preserve">УП.00. </t>
  </si>
  <si>
    <t xml:space="preserve">Всего на учебную практику </t>
  </si>
  <si>
    <t>ПП.00.</t>
  </si>
  <si>
    <t>Всего на производственную практику (практику по профилю специальности)</t>
  </si>
  <si>
    <t>ПДП.00</t>
  </si>
  <si>
    <t>Производственная практика (преддипломная практика)</t>
  </si>
  <si>
    <t>ПА.00</t>
  </si>
  <si>
    <t>Промежуточная аттестация</t>
  </si>
  <si>
    <t>ГИА.00</t>
  </si>
  <si>
    <t>Государственная (итоговая) аттестация</t>
  </si>
  <si>
    <t>ГИА.01</t>
  </si>
  <si>
    <t>Подготовка выпускной квалификационной работы</t>
  </si>
  <si>
    <t>ГИА.02</t>
  </si>
  <si>
    <t>Защита выпускной квалификационной работы</t>
  </si>
  <si>
    <t>ВК.00</t>
  </si>
  <si>
    <t>Время каникулярное</t>
  </si>
  <si>
    <t>заполняется из ФГОС</t>
  </si>
  <si>
    <t>Психология общения</t>
  </si>
  <si>
    <t>ОГСЭ.06</t>
  </si>
  <si>
    <t>ОГСЭ.07</t>
  </si>
  <si>
    <t>История потребительской кооперации</t>
  </si>
  <si>
    <t>Метрология, стандартизация и сертификация</t>
  </si>
  <si>
    <t>Системы управления базами данных</t>
  </si>
  <si>
    <t>Основы алгоритмизации</t>
  </si>
  <si>
    <t>Маркетинг</t>
  </si>
  <si>
    <t>Бухгалтерский учет</t>
  </si>
  <si>
    <t>Автоматизация бухгалтерского учета</t>
  </si>
  <si>
    <t>ОП.10</t>
  </si>
  <si>
    <t>ОП.11</t>
  </si>
  <si>
    <t>ОП.12</t>
  </si>
  <si>
    <t>ОП.13</t>
  </si>
  <si>
    <t>ОП.14</t>
  </si>
  <si>
    <t>ОП.15</t>
  </si>
  <si>
    <t>ОП.16</t>
  </si>
  <si>
    <t>ОП.17</t>
  </si>
  <si>
    <t>ОП.18</t>
  </si>
  <si>
    <t>ОП.19</t>
  </si>
  <si>
    <t>Тектовые  и табличные редакторы</t>
  </si>
  <si>
    <t>Мультимедийные технологии</t>
  </si>
  <si>
    <t>Справочные правовые системы</t>
  </si>
  <si>
    <t>Семестр изучения</t>
  </si>
  <si>
    <t>1,2,3,4,5,6</t>
  </si>
  <si>
    <t>1 семестр</t>
  </si>
  <si>
    <t>должно быть</t>
  </si>
  <si>
    <t>есть</t>
  </si>
  <si>
    <t>2 семестр</t>
  </si>
  <si>
    <t>3 семестр</t>
  </si>
  <si>
    <t>4 семестр</t>
  </si>
  <si>
    <t>5 семестр</t>
  </si>
  <si>
    <t>6 семестр</t>
  </si>
  <si>
    <t>Практикоориентированность</t>
  </si>
  <si>
    <t>50-65</t>
  </si>
  <si>
    <t>Основы налогообложения</t>
  </si>
  <si>
    <t>ПП.01</t>
  </si>
  <si>
    <t xml:space="preserve"> УЧЕБНЫЙ ПЛАН</t>
  </si>
  <si>
    <t>Курсы</t>
  </si>
  <si>
    <t>Учебная практика</t>
  </si>
  <si>
    <t>Производственная практика</t>
  </si>
  <si>
    <t>Государственная итоговая аттестация</t>
  </si>
  <si>
    <t>Каникулы</t>
  </si>
  <si>
    <t>Всего (по курсам)</t>
  </si>
  <si>
    <t>по профилю специальности</t>
  </si>
  <si>
    <t>преддипломная</t>
  </si>
  <si>
    <t>I курс</t>
  </si>
  <si>
    <t>II курс</t>
  </si>
  <si>
    <t>III курс</t>
  </si>
  <si>
    <t>IV курс</t>
  </si>
  <si>
    <t>Наименование циклов, дисциплин, профессиональных модулей, МДК, практик</t>
  </si>
  <si>
    <t>Учебная нагрузка обучающихся (час.)</t>
  </si>
  <si>
    <t>1 сем.</t>
  </si>
  <si>
    <t>2 сем.</t>
  </si>
  <si>
    <t>3 сем.</t>
  </si>
  <si>
    <t>4 сем.</t>
  </si>
  <si>
    <t>5 сем.</t>
  </si>
  <si>
    <t>6 сем.</t>
  </si>
  <si>
    <t>7 сем.</t>
  </si>
  <si>
    <t>8 сем.</t>
  </si>
  <si>
    <t xml:space="preserve">лаб. и практ. занятий, </t>
  </si>
  <si>
    <t xml:space="preserve">курсовых работ (проектов) </t>
  </si>
  <si>
    <t>О.00</t>
  </si>
  <si>
    <t>Общеобразовательный цикл</t>
  </si>
  <si>
    <t xml:space="preserve">Общий гуманитарный и социально-экономический цикл </t>
  </si>
  <si>
    <t xml:space="preserve">Математический и общий естественнонаучный цикл </t>
  </si>
  <si>
    <t xml:space="preserve">Профессиональный цикл </t>
  </si>
  <si>
    <t xml:space="preserve">Общепрофессиональные дисциплины </t>
  </si>
  <si>
    <t>ПДП</t>
  </si>
  <si>
    <t xml:space="preserve">Преддипломная практика </t>
  </si>
  <si>
    <t>ГИА</t>
  </si>
  <si>
    <t>1.1. Дипломный проект (работа)</t>
  </si>
  <si>
    <t>учебной практики</t>
  </si>
  <si>
    <t>экзаменов</t>
  </si>
  <si>
    <t>дифф. зачетов</t>
  </si>
  <si>
    <t>зачетов</t>
  </si>
  <si>
    <t>Распределение обязательной нагрузки по курсам и семестрам (час. в семестр)</t>
  </si>
  <si>
    <t>Физика</t>
  </si>
  <si>
    <t>Э</t>
  </si>
  <si>
    <t>ДЗ</t>
  </si>
  <si>
    <t>№</t>
  </si>
  <si>
    <t>Наименование</t>
  </si>
  <si>
    <t>Обучение по дисциплинам и междисципли-нарным курсам</t>
  </si>
  <si>
    <t>на базе основного общего образования</t>
  </si>
  <si>
    <t>17 нед.</t>
  </si>
  <si>
    <t>Экологические основы природопользования</t>
  </si>
  <si>
    <t>Охрана труда</t>
  </si>
  <si>
    <t>УП.03</t>
  </si>
  <si>
    <t>ПП.04</t>
  </si>
  <si>
    <t>среднего профессионального образования</t>
  </si>
  <si>
    <r>
      <t xml:space="preserve">                                                                      Форма обучения – </t>
    </r>
    <r>
      <rPr>
        <b/>
        <sz val="12"/>
        <color indexed="8"/>
        <rFont val="Times New Roman"/>
        <family val="1"/>
      </rPr>
      <t>очная</t>
    </r>
  </si>
  <si>
    <r>
      <t xml:space="preserve">                                                                                                           Нормативный срок обучения – </t>
    </r>
    <r>
      <rPr>
        <b/>
        <sz val="12"/>
        <color indexed="8"/>
        <rFont val="Times New Roman"/>
        <family val="1"/>
      </rPr>
      <t>3 года и 10 мес</t>
    </r>
    <r>
      <rPr>
        <sz val="12"/>
        <color indexed="8"/>
        <rFont val="Times New Roman"/>
        <family val="1"/>
      </rPr>
      <t>.</t>
    </r>
  </si>
  <si>
    <r>
      <t xml:space="preserve">                                                                                              на базе </t>
    </r>
    <r>
      <rPr>
        <b/>
        <sz val="12"/>
        <color indexed="8"/>
        <rFont val="Times New Roman"/>
        <family val="1"/>
      </rPr>
      <t>основного общего</t>
    </r>
    <r>
      <rPr>
        <sz val="12"/>
        <color indexed="8"/>
        <rFont val="Times New Roman"/>
        <family val="1"/>
      </rPr>
      <t xml:space="preserve"> образования</t>
    </r>
  </si>
  <si>
    <t>преддипломной практики</t>
  </si>
  <si>
    <t>производст. Практики</t>
  </si>
  <si>
    <t>1.Программа базовой подготовки</t>
  </si>
  <si>
    <t>Правовые основы профессиональной деятельности</t>
  </si>
  <si>
    <t>1.</t>
  </si>
  <si>
    <t>2.</t>
  </si>
  <si>
    <t>3.</t>
  </si>
  <si>
    <t>4.</t>
  </si>
  <si>
    <t>5.</t>
  </si>
  <si>
    <t>6.</t>
  </si>
  <si>
    <t>7.</t>
  </si>
  <si>
    <t>8.</t>
  </si>
  <si>
    <t>9.</t>
  </si>
  <si>
    <t>Залы:</t>
  </si>
  <si>
    <t>Спортивный комплекс:</t>
  </si>
  <si>
    <t>10.</t>
  </si>
  <si>
    <t>11.</t>
  </si>
  <si>
    <t>12.</t>
  </si>
  <si>
    <t>13.</t>
  </si>
  <si>
    <t>14.</t>
  </si>
  <si>
    <t>15.</t>
  </si>
  <si>
    <t>16.</t>
  </si>
  <si>
    <t>17.</t>
  </si>
  <si>
    <t>социально-экономических дисциплин;</t>
  </si>
  <si>
    <t>иностранного языка;</t>
  </si>
  <si>
    <t>информационных технологий в профессиональной деятельности;</t>
  </si>
  <si>
    <t>безопасности жизнедеятельности и охраны труда.</t>
  </si>
  <si>
    <t>Кабинеты:</t>
  </si>
  <si>
    <t>Лаборатории:</t>
  </si>
  <si>
    <t>экологических основ природопользования;</t>
  </si>
  <si>
    <t xml:space="preserve">                                                                                  директор СОГБПОУ "Козловский</t>
  </si>
  <si>
    <t xml:space="preserve">                                                                            многопрофильный аграрный колледж"</t>
  </si>
  <si>
    <t>О.Б.Ж.</t>
  </si>
  <si>
    <t>ОДП.00</t>
  </si>
  <si>
    <t>Профильные общеобразовательные предметы</t>
  </si>
  <si>
    <t xml:space="preserve">Информатика </t>
  </si>
  <si>
    <t>Базовые общеобразовательные дисциплины</t>
  </si>
  <si>
    <r>
      <t xml:space="preserve">Консультации: </t>
    </r>
    <r>
      <rPr>
        <sz val="10"/>
        <color indexed="8"/>
        <rFont val="Times New Roman"/>
        <family val="1"/>
      </rPr>
      <t>4 часа на одного обучающегося на каждый учебный год</t>
    </r>
  </si>
  <si>
    <t>3. План учебного процесса (основная профессиональная образовательная программа СПО)</t>
  </si>
  <si>
    <t>2. Сводные данные по бюджету времени (в неделях)</t>
  </si>
  <si>
    <t>программы подготовки  специалистов среднего звена</t>
  </si>
  <si>
    <t>базовая подготовка</t>
  </si>
  <si>
    <t xml:space="preserve">  "Козловский  многопрофильный аграрный колледж"</t>
  </si>
  <si>
    <t>профессионального образовательного учреждения</t>
  </si>
  <si>
    <t xml:space="preserve">смоленского областного государственного бюджетного  </t>
  </si>
  <si>
    <t xml:space="preserve">                                                                                                                    с получение среднего образования</t>
  </si>
  <si>
    <t xml:space="preserve">Иностранный язык  в профессиональной деятельности </t>
  </si>
  <si>
    <t>Документационное обеспечение профессиональной деятельности</t>
  </si>
  <si>
    <t>УП.01</t>
  </si>
  <si>
    <t>УП.02</t>
  </si>
  <si>
    <t>МДК.02.02</t>
  </si>
  <si>
    <t>МДК.03.02</t>
  </si>
  <si>
    <t>МДК.04.02</t>
  </si>
  <si>
    <t>УП.04</t>
  </si>
  <si>
    <t xml:space="preserve">Выполнение дипломного проекта (работы) - 4  нед. </t>
  </si>
  <si>
    <r>
      <t xml:space="preserve">                                                          </t>
    </r>
    <r>
      <rPr>
        <sz val="14"/>
        <color indexed="8"/>
        <rFont val="Times New Roman"/>
        <family val="1"/>
      </rPr>
      <t>Утверждаю</t>
    </r>
  </si>
  <si>
    <t>Мастерские:</t>
  </si>
  <si>
    <t>18.</t>
  </si>
  <si>
    <t>19.</t>
  </si>
  <si>
    <t>20.</t>
  </si>
  <si>
    <t>Актовый зал.</t>
  </si>
  <si>
    <t>21.</t>
  </si>
  <si>
    <t>22.</t>
  </si>
  <si>
    <t xml:space="preserve">                                                                                        </t>
  </si>
  <si>
    <t xml:space="preserve">                                                                                _________________  Г.В. Терехов</t>
  </si>
  <si>
    <t>дисциплин и МДК</t>
  </si>
  <si>
    <t>Итого</t>
  </si>
  <si>
    <t>104</t>
  </si>
  <si>
    <t>Нормативные документы:</t>
  </si>
  <si>
    <t>* на цикл ЕН – 36 часов;</t>
  </si>
  <si>
    <t>ОДБ.00</t>
  </si>
  <si>
    <t>ОДБ.01</t>
  </si>
  <si>
    <t>ОДБ.02</t>
  </si>
  <si>
    <t>ОДБ.03</t>
  </si>
  <si>
    <t>ОДБ.04</t>
  </si>
  <si>
    <t>ОДБ.05</t>
  </si>
  <si>
    <t>ОДБ.06</t>
  </si>
  <si>
    <t>ОДБ.07</t>
  </si>
  <si>
    <t>ОДБ.08</t>
  </si>
  <si>
    <t>теоретическое обучение</t>
  </si>
  <si>
    <t>по специальности 35.02.16 Эксплуатация и ремонт сельскохозяйственной техники и оборудования</t>
  </si>
  <si>
    <t xml:space="preserve">  образования - технический</t>
  </si>
  <si>
    <t xml:space="preserve">                            Квалификация:  техник - механик</t>
  </si>
  <si>
    <t>инженерной графики;</t>
  </si>
  <si>
    <t>зоотехнии;</t>
  </si>
  <si>
    <t>управление транспортным средством и безопасности движения;</t>
  </si>
  <si>
    <t>материаловедения;</t>
  </si>
  <si>
    <t>технической механики;</t>
  </si>
  <si>
    <t>агрономиии;</t>
  </si>
  <si>
    <t>электротехники и электроники;</t>
  </si>
  <si>
    <t>метрологии, стандартизации и подтвержденик качества;</t>
  </si>
  <si>
    <t>гидравлики и теплотехники;</t>
  </si>
  <si>
    <t>топлива и смазочных материалов;</t>
  </si>
  <si>
    <t>тракторов и автомобилей;</t>
  </si>
  <si>
    <t xml:space="preserve">сельскохозяйственных и мелиоративных  машин; </t>
  </si>
  <si>
    <t>эксплуатации машинно - тракторного парка;</t>
  </si>
  <si>
    <t>ремонта машин, оборудования и восстановления деталей;</t>
  </si>
  <si>
    <t>технологии и механизации производства продукции растениеводства;</t>
  </si>
  <si>
    <t>технологии и механизации производства продукции животноводства;</t>
  </si>
  <si>
    <t>Тренажеры и тренажерные комплексы:</t>
  </si>
  <si>
    <t>тренажер для выработки навыков и совершенствования техники управления транспортным и мобильным энергетическим средством ( в качестве тренажера может использоваться  учебное транспортное средство)</t>
  </si>
  <si>
    <t>23.</t>
  </si>
  <si>
    <t>24.</t>
  </si>
  <si>
    <t>25.</t>
  </si>
  <si>
    <t>слесарная мастерская;</t>
  </si>
  <si>
    <t>сварочная мастерская;</t>
  </si>
  <si>
    <t>пункт технического обслуживания и ремонта.</t>
  </si>
  <si>
    <t>Полигоны:</t>
  </si>
  <si>
    <t>26.</t>
  </si>
  <si>
    <t>27.</t>
  </si>
  <si>
    <t>автодром, трактородром;</t>
  </si>
  <si>
    <t>гараж с учебными автомобилями категорий "В" и "С"</t>
  </si>
  <si>
    <t>спортивный зал.</t>
  </si>
  <si>
    <t>библиотечно - информационный центр с выходом в сеть Интернет;</t>
  </si>
  <si>
    <t>актовый зал.</t>
  </si>
  <si>
    <t>28.</t>
  </si>
  <si>
    <t>29.</t>
  </si>
  <si>
    <t>30.</t>
  </si>
  <si>
    <t>31.</t>
  </si>
  <si>
    <t>32.</t>
  </si>
  <si>
    <t>библиотека, читальный зал с выходом в сеть Интернет;</t>
  </si>
  <si>
    <t>Во взаимодействии с преподавателем</t>
  </si>
  <si>
    <t>в т. ч. По учебным дисциплинам и МДК</t>
  </si>
  <si>
    <t>22 нед.</t>
  </si>
  <si>
    <t>Инженерная графика</t>
  </si>
  <si>
    <t>Техническая механика</t>
  </si>
  <si>
    <t>Материаловедение</t>
  </si>
  <si>
    <t>Электротехника и электронная техника</t>
  </si>
  <si>
    <t>Основы экономики, менежмента и маркетинга</t>
  </si>
  <si>
    <t>Метрология,  стандартизация и подтверждение качества</t>
  </si>
  <si>
    <t>Основы зоотехнии</t>
  </si>
  <si>
    <t>Основы агрономии</t>
  </si>
  <si>
    <t>Основы гидравлики и теплотехники</t>
  </si>
  <si>
    <t xml:space="preserve">ОП.10   </t>
  </si>
  <si>
    <t xml:space="preserve">ОП.11  </t>
  </si>
  <si>
    <t xml:space="preserve">ОП.12   </t>
  </si>
  <si>
    <t xml:space="preserve">ОП.13   </t>
  </si>
  <si>
    <t>Э(к)</t>
  </si>
  <si>
    <t xml:space="preserve">ОП.14  ВЧ  </t>
  </si>
  <si>
    <t>ОП.15  ВЧ</t>
  </si>
  <si>
    <t>ОП.16  ВЧ</t>
  </si>
  <si>
    <t>Топливно и смазочные материалы</t>
  </si>
  <si>
    <t>Основы законодательства в сфере дорожного движения</t>
  </si>
  <si>
    <t>Основы управления транспортными средствами</t>
  </si>
  <si>
    <t>ОП.17  ВЧ</t>
  </si>
  <si>
    <t>Подготовка машин, механизмов, установок, приспособлений к работе, конмплектование сборочных единиц</t>
  </si>
  <si>
    <t>Назначение и общее устройство тракторов, автомобилей и сельскохозяйственных машин</t>
  </si>
  <si>
    <t>Подготовка тракторов и сельскохозяйственных машин  и механизмов к работе</t>
  </si>
  <si>
    <t>Эксплуатация  сельскохозяйственной техники</t>
  </si>
  <si>
    <t>Комплектование машинно - тракторного агрегата для выполнения сельскохозяйственных работ</t>
  </si>
  <si>
    <t>МДК.02.03</t>
  </si>
  <si>
    <t>Технология механизированных работ в растениеводстве</t>
  </si>
  <si>
    <t>Технология механизированных работ в  животноводстве</t>
  </si>
  <si>
    <t>Техническое обслуживание и ремонт сельскохозяйственной техники</t>
  </si>
  <si>
    <t>Система  технического обслуживания и ремонта сельскохозяйственных машин и механизмов</t>
  </si>
  <si>
    <t>Технологические процессы  ремонтного производства</t>
  </si>
  <si>
    <t>Выполнение работ по профессиям рабочих, должностям служащих</t>
  </si>
  <si>
    <t>Директор ООО "Коски"   ________Н.В.Мухин</t>
  </si>
  <si>
    <t xml:space="preserve">      профиль получаемого профессионального </t>
  </si>
  <si>
    <t>Автосервис "Лонжерон" ИП Маслов С.А.__________С.А.Маслов.</t>
  </si>
  <si>
    <t>10</t>
  </si>
  <si>
    <t>Тракторист - машинист сельскохозяйственного производства (19205)</t>
  </si>
  <si>
    <t xml:space="preserve">Всего без УП и  ПП    </t>
  </si>
  <si>
    <t xml:space="preserve"> 8 нед</t>
  </si>
  <si>
    <t>Самостоятельная учебная   работа</t>
  </si>
  <si>
    <t>всего учебных занятий</t>
  </si>
  <si>
    <t>по практике производственной и учебной</t>
  </si>
  <si>
    <t>17  нед.</t>
  </si>
  <si>
    <t>16 нед.</t>
  </si>
  <si>
    <t>12 нед</t>
  </si>
  <si>
    <t>36</t>
  </si>
  <si>
    <t>508</t>
  </si>
  <si>
    <t>26</t>
  </si>
  <si>
    <t>Зачеты</t>
  </si>
  <si>
    <t>Экзамены</t>
  </si>
  <si>
    <t>Объём образовательной нагругки</t>
  </si>
  <si>
    <t>,-Э</t>
  </si>
  <si>
    <t>,-ДЗ</t>
  </si>
  <si>
    <t xml:space="preserve">    0дз/3э</t>
  </si>
  <si>
    <t xml:space="preserve">                                                                           </t>
  </si>
  <si>
    <t xml:space="preserve">                                                 </t>
  </si>
  <si>
    <t xml:space="preserve">   2дз/0э</t>
  </si>
  <si>
    <t>,-Э(к)</t>
  </si>
  <si>
    <t>,-,-ДЗ</t>
  </si>
  <si>
    <t xml:space="preserve">,-ДЗ </t>
  </si>
  <si>
    <t>МДК.01.02</t>
  </si>
  <si>
    <t xml:space="preserve">   10дз/5э</t>
  </si>
  <si>
    <t>Информационные технологии в профессиональной деятельности</t>
  </si>
  <si>
    <t>Водитель автомобиля</t>
  </si>
  <si>
    <t>10 нед.</t>
  </si>
  <si>
    <t>17 нед</t>
  </si>
  <si>
    <t>Демонстрационный экзамен</t>
  </si>
  <si>
    <t>ГИА.03</t>
  </si>
  <si>
    <t>формы промежуточ-ной  аттестации</t>
  </si>
  <si>
    <t>Государственная итоговая аттестация:</t>
  </si>
  <si>
    <t>Промежуточная аттестация (семестр)</t>
  </si>
  <si>
    <t>4. Перечень кабинетов, лабораторий, мастерских и др. помещений для подготовки по специальности СПО 35.02.16 Эксплуатация и ремонт сельскохозяйственной техники и оборудования</t>
  </si>
  <si>
    <t>Настоящий  учебный  план  программы  подготовки  специалистов  среднего  звена среднего профессионального образования разработан на основе ФГОС по специальности среднего профессионального образования (далее – СПО), утвержденного приказом Министерства образования и науки Российской Федерации № 1564 от 9 декабря 2016 г. 35.02.16 «Эксплуатация и ремонт сельскохозяйственной техники и оборудования», реализуемого в пределах ППССЗ.</t>
  </si>
  <si>
    <t>1. Устав СОГБПОУ  «Козловский многопрофильный аграрный колледж»;</t>
  </si>
  <si>
    <t>2. 273-ФЗ «Об образовании в Российской Федерации» от 29 декабря 2012 г. ст.68;</t>
  </si>
  <si>
    <t xml:space="preserve">3.  ФГОС СПО по специальности   35.02.16 Эксплуатация и ремонт сельскохозяйственной техники и оборудования, утвержденный приказом Министерства образования и науки РФ №1564 от 9 декабря 2016 г. ;
</t>
  </si>
  <si>
    <t>4. Профессиональный стандарт "Техник - механик в сельском хозяйстве", утвержден Приказом Министерства труда и социальной защиты от 15 февраля 2017 года № 178 н, регистрационный номер 968.</t>
  </si>
  <si>
    <t>5. Профессиональный стандарт "Тракторист - машинист сельскохозяйственного производства", утвержден Министерством труда и социальной защиты от 4 июня 2014 года № 362 н, регистрационный номер 123.</t>
  </si>
  <si>
    <t>6. Профессиональные и квалификационные требования "Водитель транспортного средства категории "С" (водитель грузового автомобиля), утверждены Приказом Министерства транспорта Росии от 28.09.2015 № 287 н) зарегистрирован в Минюсте РФ 9 декабря 2015 г., регистрационный № 40032 и вступимшим в силу 14 июля 2016 г.</t>
  </si>
  <si>
    <t>7.  Письмо  Минобрнауки России от 17.03.2015г. №06-259   «О направлении доработанных   рекомендаций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ФГОС и получаемой профессии или специальности СПО»;</t>
  </si>
  <si>
    <t>8. Рекомендации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Протокол № 3 от 25 мая 2017 года  ФГАУ ФИРО.</t>
  </si>
  <si>
    <t>9. Приказ Министерства образования и науки Российской Федерации от 14.06.2013 г.№464 п.23 «Об утверждении Порядка организации осуществления образовательной деятельности по образовательным программам среднего  профессионального образования»;</t>
  </si>
  <si>
    <t>10. Приказ Министерства образования и науки Российской Федерации от 16.08.2013 г. №968 «Об утверждении Порядка проведения государственной итоговой аттестации по образовательным программам среднего профессионального образования»;</t>
  </si>
  <si>
    <t>2. В соответствии со спецификой ППССЗ СПО по специальности 35.02.16 Эксплуатация и ремонт сельскохозяйственной техники и оборудования  определен  технический  профиль.</t>
  </si>
  <si>
    <t>1. Объем часов при формировании вариативной части, согласно ФГОС СПО по специальности 35.02.16 Эксплуатация и ремонт сельскохозяйственной техники и оборудования, в количестве 1296 часов распределен следующим образом:</t>
  </si>
  <si>
    <t xml:space="preserve"> на промежуточную аттестацию –  180  часов;</t>
  </si>
  <si>
    <t>на усиление и расширение циклов ОГСЭ и ЕН, общепрофессиональных дисциплин и профессиональных модулей для овладения профессиональными компетенциями, соответствующими основным видам профессиональной деятельности:</t>
  </si>
  <si>
    <t>* на цикл ОГСЭ – 68 часов;</t>
  </si>
  <si>
    <t>* на общепрофессиональный цикл - 414 часа, в том числе ввелены дисциплины вариативной части: ОП.14 Топливо и смазочные материалы - 40 часов, ОП.15 Основы законодательства в сфере дорожного движения - 80 часов, ОП.16 Основы управления транспортными средствами, ОП.17 Документационное обеспечение профессиональной деятельности 42 часа.</t>
  </si>
  <si>
    <t>* на профессиональные модули -  598 часов, в том числе на междисциплинарные курсы –   346 часов, на увеличение учебной и производственной практики - 252 часа.</t>
  </si>
  <si>
    <t>дифференцированные зачеты, экзамены, комплексный экзамен, экзамен (квалификационный),  демонстрационный экзамен. Дифференцированные зачеты проводятся за счет времени отведенного на изучение учебной дисциплины или междисциплинарного курса. На экзамены  выделяется время при планировании педагогической нагрузки.</t>
  </si>
  <si>
    <t>1. Обучающихся на базе основного общего образования в условиях 6-дневной учебной недели 36 часов в неделю; объём   учебной  нагрузки  обучающихся   составляет 5940 часов, включает  все  виды  обязательной учебной нагрузки  и внеаудиторной (самостоятельной) учебной работы  в объёме  797 часов. самостоятельная работа планируется по всем учебным циклам за исключением образовательного.</t>
  </si>
  <si>
    <t>2. При реализации ППССЗ по специальности 35.02.16 Эксплуатация и ремонт сельскохозяйственной техники и оборудования запланировано освоение  профессии рабочих, должностей служащих - Тракторист - машинист сельскохозяйственного производства, Водитель  автомобиля.</t>
  </si>
  <si>
    <t>3. Начало учебных  занятий 1 сентября, продолжительность учебной недели СОГБПОУ  «Козловский многопрофильный аграрный колледж» составляет 6 учебных дней.</t>
  </si>
  <si>
    <t>4. Продолжительность занятий – 1 академический час (45 мин).</t>
  </si>
  <si>
    <t>5. С целью оценки и контроля результатов подготовки и учета индивидуальных образовательных достижений обучающихся применяются: входной контроль, текущий и итоговый контроль.</t>
  </si>
  <si>
    <t>6. При реализации ППССЗ по специальности 35.02.16 Эксплуатация и ремонт сельскохозяйственной техники и оборудования предусматриваются учебная и производственная практика. Учебная практика проводится в мастерских и лабораториях. Производственная практика проводится в организациях и на предприятиях на основе заключенных договоров.</t>
  </si>
  <si>
    <t>7. Консультации предусматриваются в объеме 4 часа на одного обучающегося на каждый учебный год. Формы проведения консультаций: групповые, индивидуальные, письменные, устные.</t>
  </si>
  <si>
    <t>8. Общая продолжительность каникул составляет 10 - 11 недель в год, в последний год обучения -2 недели.</t>
  </si>
  <si>
    <t>9.  Практикоориентированность  составляет  64 % от суммарного объема общей учебной нагрузки.</t>
  </si>
  <si>
    <t>Защита дипломного проекта (работы) - 2  нед. с 15.06.2023 г. по 29.06.2023 г.</t>
  </si>
  <si>
    <t>5. Пояснительная записка
5.1. Нормативная база реализации ППССЗ</t>
  </si>
  <si>
    <t>5.2. Организация учебного процесса и режим занятий</t>
  </si>
  <si>
    <t>5.4. Формирование вариативной части ППКРС</t>
  </si>
  <si>
    <t>5.5. Порядок аттестации обучающихся</t>
  </si>
  <si>
    <t>1.При  освоении  ППССЗ  СПО  по  специальности 35.02.16 Эксплуатация и ремонт сельскохозяйственной техники и оборудования в качестве форм промежуточной аттестации применяются:</t>
  </si>
  <si>
    <t>2.При  освоении  ППССЗ  СПО  по  специальности 35.02.16 Эксплуатация и ремонт сельскохозяйственной техники и оборудования в процессе изучения профессионального модуля ПМ.02 Эксплуатация сельскохозяйственной техники запланирована курсовая работа.</t>
  </si>
  <si>
    <t>3.ГИА включает подготовку и защиту выпускной квалификационной работы (дипломной работы) и практической части в форме демонстрационого кзамена.</t>
  </si>
  <si>
    <t xml:space="preserve">4.Порядок подготовки и проведения ГИА регламентируется отдельным положением. Итоговая аттестация выпускника колледжа  является обязательной и осуществляется после освоения образовательной программы в полном объеме. Предметно-цикловая комиссия спецдисциплин в рамках ОПОП разрабатывает программу итоговой аттестации на основе Положения об итоговой государственной аттестации выпускников  колледжа. Требования к содержанию, объему и структуре  испытаний определяются Программой государственной (итоговой) аттестации выпускников. </t>
  </si>
  <si>
    <t xml:space="preserve">5.Программа государственной (итоговой) аттестации, содержащая формы, условия проведения и защиты выпускной квалификационной работы, утверждается директором колледжа  и доводится до сведения обучающихся не позднее двух месяцев с начала последнего курса обучения. К государственной (итоговой) аттестации допускаются лица, выполнившие требования, предусмотренные программой и успешно прошедшие все промежуточные аттестационные испытания, предусмотренные  программами учебных дисциплин и профессиональных модулей. </t>
  </si>
  <si>
    <t xml:space="preserve">6.В ходе защиты выпускной квалификационной работы членами государственной аттестационной комиссии проводится оценка освоения выпускником профессиональных и общих компетенций в соответствии с критериями, утвержденными ФГОС после предварительного положительного заключения работодателя.  Лицам, прошедшим соответствующие обучение в полном объеме и аттестацию, выдаются документ ( диплом) установленного образца. </t>
  </si>
  <si>
    <t xml:space="preserve">7. Лицам, прошедшим соответствующие обучение в полном объеме и аттестацию, выдаются документ ( диплом) установленного образца. </t>
  </si>
  <si>
    <t>5.3. Общеобразовательный цикл</t>
  </si>
  <si>
    <t>Учебная и производственная практика</t>
  </si>
  <si>
    <r>
      <t xml:space="preserve">                                      </t>
    </r>
    <r>
      <rPr>
        <b/>
        <sz val="10"/>
        <color indexed="8"/>
        <rFont val="Times New Roman"/>
        <family val="1"/>
      </rPr>
      <t xml:space="preserve"> Всего</t>
    </r>
  </si>
  <si>
    <t>Астрономия</t>
  </si>
  <si>
    <t>12. Приказ Министерства образования и науки РФ (Минобрнауки России) от 18.04 2013 г. №291   «Об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 (ред. от 18.08.2016 г.)</t>
  </si>
  <si>
    <t>13. Методические рекомендации по разработке основных профессиональных образовательных программ и дополнительных профессиональных программ с учетом существующих профессиональных стандартов, утвержденные Министерством образования и науки РФ от 22.01.2015 г. №ДЛ – 1/05вн;</t>
  </si>
  <si>
    <t>14. Приложение о пилотной апробации проведения демонстрационного экзамена по стандартам Ворлдскиллс Россия в 2017 г.</t>
  </si>
  <si>
    <t>Согласовано:   Генеральный директор ОАО "Рославльская Автоколонна 1404" _________В.В.Иванов</t>
  </si>
  <si>
    <t xml:space="preserve">                                                                             "______"______________2018 г.</t>
  </si>
  <si>
    <t xml:space="preserve"> Русский язык</t>
  </si>
  <si>
    <t xml:space="preserve"> Литература</t>
  </si>
  <si>
    <t>150</t>
  </si>
  <si>
    <t>20</t>
  </si>
  <si>
    <t>12</t>
  </si>
  <si>
    <t>8</t>
  </si>
  <si>
    <t>4,6,8</t>
  </si>
  <si>
    <t>48</t>
  </si>
  <si>
    <t>208</t>
  </si>
  <si>
    <t>42</t>
  </si>
  <si>
    <t>2880</t>
  </si>
  <si>
    <t>1504</t>
  </si>
  <si>
    <t>Иностранный   язык</t>
  </si>
  <si>
    <t>ОУД.00</t>
  </si>
  <si>
    <t>Учебные дисциплины по выбору</t>
  </si>
  <si>
    <t>ОДП.09</t>
  </si>
  <si>
    <t>ОДП.10</t>
  </si>
  <si>
    <t>ОДП.11</t>
  </si>
  <si>
    <t>4дз/0э</t>
  </si>
  <si>
    <t>Родная литература</t>
  </si>
  <si>
    <t>ОУД..12</t>
  </si>
  <si>
    <t>Химия/ География</t>
  </si>
  <si>
    <t>Обществознание/ Коммуникативный практикум</t>
  </si>
  <si>
    <t>ОУД.13</t>
  </si>
  <si>
    <t>,-,ДЗ/-,ДЗ</t>
  </si>
  <si>
    <t xml:space="preserve">    6дз/1э</t>
  </si>
  <si>
    <t xml:space="preserve">    10дз/4э</t>
  </si>
  <si>
    <t>11. Приказ Министерства образования и науки РФ (Минобрнауки России) от 07.06 2017 г. № 506   «О внесении изменений в феднральный компонент государственных образовательных стандартов начального общего, основного общего и среднего (полного) общего образования, утвержденный приказом Министерства  образования российской Федерации от 5 марта 2004 г. №1089"</t>
  </si>
  <si>
    <t>3. На изучение общих дисциплин и дисциплин по выбору - 1404 часа. Согласно приказа Минобрнауки России от 07.06.2017 № 506 в общеобразовательный цикл, профильные общеобразовательные предметы внесена учебная дисциплина "Астрономия" в объёме 39 часов. Введена учебная дисциплина -Родная литература в объеме - 78 часов.</t>
  </si>
  <si>
    <t xml:space="preserve">  8дз/12э</t>
  </si>
  <si>
    <t xml:space="preserve">   18дз/17э</t>
  </si>
  <si>
    <t xml:space="preserve">   6дз/0э</t>
  </si>
  <si>
    <t>,-,-,,-,-, -ДЗ</t>
  </si>
  <si>
    <t>,-,-,-,-, -ДЗ</t>
  </si>
  <si>
    <t>26дз/17э</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</si>
</sst>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63">
    <font>
      <sz val="11"/>
      <color theme="1"/>
      <name val="Calibri"/>
      <family val="2"/>
    </font>
    <font>
      <sz val="11"/>
      <color indexed="8"/>
      <name val="Calibri"/>
      <family val="2"/>
    </font>
    <font>
      <b/>
      <sz val="11"/>
      <color indexed="8"/>
      <name val="Calibri"/>
      <family val="2"/>
    </font>
    <font>
      <sz val="10"/>
      <color indexed="8"/>
      <name val="Times New Roman"/>
      <family val="1"/>
    </font>
    <font>
      <b/>
      <sz val="10"/>
      <color indexed="8"/>
      <name val="Times New Roman"/>
      <family val="1"/>
    </font>
    <font>
      <i/>
      <sz val="10"/>
      <color indexed="8"/>
      <name val="Times New Roman"/>
      <family val="1"/>
    </font>
    <font>
      <sz val="11"/>
      <color indexed="8"/>
      <name val="Times New Roman"/>
      <family val="1"/>
    </font>
    <font>
      <b/>
      <sz val="11"/>
      <color indexed="8"/>
      <name val="Times New Roman"/>
      <family val="1"/>
    </font>
    <font>
      <b/>
      <i/>
      <sz val="10"/>
      <color indexed="8"/>
      <name val="Times New Roman"/>
      <family val="1"/>
    </font>
    <font>
      <sz val="8"/>
      <name val="Calibri"/>
      <family val="2"/>
    </font>
    <font>
      <b/>
      <sz val="9"/>
      <color indexed="8"/>
      <name val="Times New Roman"/>
      <family val="1"/>
    </font>
    <font>
      <sz val="9"/>
      <color indexed="8"/>
      <name val="Times New Roman"/>
      <family val="1"/>
    </font>
    <font>
      <sz val="12"/>
      <color indexed="8"/>
      <name val="Times New Roman"/>
      <family val="1"/>
    </font>
    <font>
      <b/>
      <sz val="12"/>
      <color indexed="8"/>
      <name val="Times New Roman"/>
      <family val="1"/>
    </font>
    <font>
      <b/>
      <sz val="14"/>
      <color indexed="8"/>
      <name val="Times New Roman"/>
      <family val="1"/>
    </font>
    <font>
      <sz val="14"/>
      <color indexed="8"/>
      <name val="Times New Roman"/>
      <family val="1"/>
    </font>
    <font>
      <sz val="8"/>
      <color indexed="8"/>
      <name val="Times New Roman"/>
      <family val="1"/>
    </font>
    <font>
      <b/>
      <sz val="10"/>
      <color indexed="8"/>
      <name val="Calibri"/>
      <family val="2"/>
    </font>
    <font>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
      <sz val="12"/>
      <color theme="1"/>
      <name val="Times New Roman"/>
      <family val="1"/>
    </font>
    <font>
      <b/>
      <sz val="12"/>
      <color theme="1"/>
      <name val="Times New Roman"/>
      <family val="1"/>
    </font>
    <font>
      <sz val="11"/>
      <color theme="1"/>
      <name val="Times New Roman"/>
      <family val="1"/>
    </font>
    <font>
      <sz val="12"/>
      <color rgb="FF000000"/>
      <name val="Times New Roman"/>
      <family val="1"/>
    </font>
    <font>
      <b/>
      <sz val="12"/>
      <color rgb="FF000000"/>
      <name val="Times New Roman"/>
      <family val="1"/>
    </font>
    <font>
      <b/>
      <sz val="10"/>
      <color theme="1"/>
      <name val="Times New Roman"/>
      <family val="1"/>
    </font>
    <font>
      <b/>
      <sz val="11"/>
      <color theme="1"/>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1"/>
        <bgColor indexed="64"/>
      </patternFill>
    </fill>
    <fill>
      <patternFill patternType="solid">
        <fgColor indexed="13"/>
        <bgColor indexed="64"/>
      </patternFill>
    </fill>
    <fill>
      <patternFill patternType="solid">
        <fgColor indexed="46"/>
        <bgColor indexed="64"/>
      </patternFill>
    </fill>
    <fill>
      <patternFill patternType="solid">
        <fgColor indexed="22"/>
        <bgColor indexed="64"/>
      </patternFill>
    </fill>
    <fill>
      <patternFill patternType="solid">
        <fgColor indexed="47"/>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1" tint="0.7999799847602844"/>
        <bgColor indexed="64"/>
      </patternFill>
    </fill>
    <fill>
      <patternFill patternType="solid">
        <fgColor theme="0"/>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style="medium"/>
    </border>
    <border>
      <left style="medium"/>
      <right style="medium"/>
      <top>
        <color indexed="63"/>
      </top>
      <bottom style="medium"/>
    </border>
    <border>
      <left style="thin"/>
      <right style="thin"/>
      <top style="thin"/>
      <bottom style="thin"/>
    </border>
    <border>
      <left style="thin"/>
      <right>
        <color indexed="63"/>
      </right>
      <top style="medium"/>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color indexed="63"/>
      </right>
      <top style="thin"/>
      <bottom style="thin"/>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thin"/>
      <right style="thin"/>
      <top style="thin"/>
      <bottom>
        <color indexed="63"/>
      </bottom>
    </border>
    <border>
      <left style="thin"/>
      <right style="thin"/>
      <top>
        <color indexed="63"/>
      </top>
      <bottom>
        <color indexed="63"/>
      </bottom>
    </border>
    <border>
      <left style="thin"/>
      <right style="medium"/>
      <top style="thin"/>
      <bottom style="medium"/>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style="thin"/>
      <bottom style="medium"/>
    </border>
    <border>
      <left style="medium"/>
      <right style="thin"/>
      <top>
        <color indexed="63"/>
      </top>
      <bottom>
        <color indexed="63"/>
      </bottom>
    </border>
    <border>
      <left style="thin"/>
      <right>
        <color indexed="63"/>
      </right>
      <top style="thin"/>
      <bottom style="medium"/>
    </border>
    <border>
      <left>
        <color indexed="63"/>
      </left>
      <right style="thin"/>
      <top style="medium"/>
      <bottom style="thin"/>
    </border>
    <border>
      <left>
        <color indexed="63"/>
      </left>
      <right style="thin"/>
      <top style="thin"/>
      <bottom style="thin"/>
    </border>
    <border>
      <left style="medium"/>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medium"/>
      <right style="thin"/>
      <top>
        <color indexed="63"/>
      </top>
      <bottom style="medium"/>
    </border>
    <border>
      <left style="thin"/>
      <right style="medium"/>
      <top>
        <color indexed="63"/>
      </top>
      <bottom style="medium"/>
    </border>
    <border>
      <left style="medium"/>
      <right style="medium"/>
      <top style="thin"/>
      <bottom style="thin"/>
    </border>
    <border>
      <left>
        <color indexed="63"/>
      </left>
      <right style="thin"/>
      <top>
        <color indexed="63"/>
      </top>
      <bottom>
        <color indexed="63"/>
      </bottom>
    </border>
    <border>
      <left style="thin"/>
      <right style="medium"/>
      <top>
        <color indexed="63"/>
      </top>
      <bottom>
        <color indexed="63"/>
      </bottom>
    </border>
    <border>
      <left>
        <color indexed="63"/>
      </left>
      <right style="thin"/>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style="thin"/>
      <right style="thin"/>
      <top style="medium"/>
      <bottom>
        <color indexed="63"/>
      </bottom>
    </border>
    <border>
      <left>
        <color indexed="63"/>
      </left>
      <right style="medium"/>
      <top>
        <color indexed="63"/>
      </top>
      <bottom style="thin"/>
    </border>
    <border>
      <left style="medium"/>
      <right style="medium"/>
      <top style="medium"/>
      <bottom style="thin"/>
    </border>
    <border>
      <left>
        <color indexed="63"/>
      </left>
      <right style="thin"/>
      <top style="medium"/>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style="thin"/>
      <top>
        <color indexed="63"/>
      </top>
      <bottom style="medium"/>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medium"/>
      <bottom style="medium"/>
    </border>
    <border>
      <left>
        <color indexed="63"/>
      </left>
      <right style="thin"/>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thin"/>
      <bottom style="medium"/>
    </border>
    <border>
      <left>
        <color indexed="63"/>
      </left>
      <right>
        <color indexed="63"/>
      </right>
      <top style="thin"/>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4" fillId="32" borderId="0" applyNumberFormat="0" applyBorder="0" applyAlignment="0" applyProtection="0"/>
  </cellStyleXfs>
  <cellXfs count="492">
    <xf numFmtId="0" fontId="0" fillId="0" borderId="0" xfId="0" applyFont="1" applyAlignment="1">
      <alignment/>
    </xf>
    <xf numFmtId="0" fontId="3" fillId="0" borderId="10" xfId="0" applyFont="1" applyBorder="1" applyAlignment="1">
      <alignment vertical="top" wrapText="1"/>
    </xf>
    <xf numFmtId="0" fontId="3" fillId="0" borderId="10" xfId="0" applyFont="1" applyBorder="1" applyAlignment="1">
      <alignment horizontal="center" vertical="top" wrapText="1"/>
    </xf>
    <xf numFmtId="0" fontId="4" fillId="0" borderId="11" xfId="0" applyFont="1" applyBorder="1" applyAlignment="1">
      <alignment horizontal="center" vertical="top" wrapText="1"/>
    </xf>
    <xf numFmtId="0" fontId="4" fillId="0" borderId="10" xfId="0" applyFont="1" applyBorder="1" applyAlignment="1">
      <alignment horizontal="center" vertical="top" wrapText="1"/>
    </xf>
    <xf numFmtId="0" fontId="4" fillId="0" borderId="10" xfId="0" applyFont="1" applyBorder="1" applyAlignment="1">
      <alignment vertical="top" wrapText="1"/>
    </xf>
    <xf numFmtId="0" fontId="4" fillId="0" borderId="11" xfId="0" applyFont="1" applyBorder="1" applyAlignment="1">
      <alignment vertical="top" wrapText="1"/>
    </xf>
    <xf numFmtId="0" fontId="5" fillId="0" borderId="10" xfId="0" applyFont="1" applyBorder="1" applyAlignment="1">
      <alignment horizontal="center" vertical="top" wrapText="1"/>
    </xf>
    <xf numFmtId="0" fontId="3" fillId="0" borderId="11" xfId="0" applyFont="1" applyBorder="1" applyAlignment="1">
      <alignment vertical="top" wrapText="1"/>
    </xf>
    <xf numFmtId="0" fontId="6" fillId="0" borderId="10" xfId="0" applyFont="1" applyBorder="1" applyAlignment="1">
      <alignment vertical="top" wrapText="1"/>
    </xf>
    <xf numFmtId="0" fontId="6" fillId="0" borderId="10" xfId="0" applyFont="1" applyBorder="1" applyAlignment="1">
      <alignment horizontal="center" vertical="top" wrapText="1"/>
    </xf>
    <xf numFmtId="0" fontId="7" fillId="0" borderId="10" xfId="0" applyFont="1" applyBorder="1" applyAlignment="1">
      <alignment horizontal="center" vertical="top" wrapText="1"/>
    </xf>
    <xf numFmtId="0" fontId="8" fillId="0" borderId="10" xfId="0" applyFont="1" applyBorder="1" applyAlignment="1">
      <alignment horizontal="center" vertical="top" wrapText="1"/>
    </xf>
    <xf numFmtId="0" fontId="6" fillId="33" borderId="10" xfId="0" applyFont="1" applyFill="1" applyBorder="1" applyAlignment="1">
      <alignment horizontal="center" vertical="top" wrapText="1"/>
    </xf>
    <xf numFmtId="0" fontId="7" fillId="33" borderId="10" xfId="0" applyFont="1" applyFill="1" applyBorder="1" applyAlignment="1">
      <alignment horizontal="center" vertical="top" wrapText="1"/>
    </xf>
    <xf numFmtId="0" fontId="4" fillId="34" borderId="11" xfId="0" applyFont="1" applyFill="1" applyBorder="1" applyAlignment="1">
      <alignment vertical="top" wrapText="1"/>
    </xf>
    <xf numFmtId="0" fontId="4" fillId="34" borderId="10" xfId="0" applyFont="1" applyFill="1" applyBorder="1" applyAlignment="1">
      <alignment vertical="top" wrapText="1"/>
    </xf>
    <xf numFmtId="0" fontId="3" fillId="34" borderId="10" xfId="0" applyFont="1" applyFill="1" applyBorder="1" applyAlignment="1">
      <alignment horizontal="center" vertical="top" wrapText="1"/>
    </xf>
    <xf numFmtId="0" fontId="4" fillId="34" borderId="10" xfId="0" applyFont="1" applyFill="1" applyBorder="1" applyAlignment="1">
      <alignment horizontal="center" vertical="top" wrapText="1"/>
    </xf>
    <xf numFmtId="0" fontId="5" fillId="34" borderId="10" xfId="0" applyFont="1" applyFill="1" applyBorder="1" applyAlignment="1">
      <alignment horizontal="center" vertical="top" wrapText="1"/>
    </xf>
    <xf numFmtId="0" fontId="4" fillId="33" borderId="11" xfId="0" applyFont="1" applyFill="1" applyBorder="1" applyAlignment="1">
      <alignment vertical="top" wrapText="1"/>
    </xf>
    <xf numFmtId="0" fontId="4" fillId="33" borderId="10" xfId="0" applyFont="1" applyFill="1" applyBorder="1" applyAlignment="1">
      <alignment horizontal="center" vertical="top" wrapText="1"/>
    </xf>
    <xf numFmtId="0" fontId="5" fillId="33" borderId="10" xfId="0" applyFont="1" applyFill="1" applyBorder="1" applyAlignment="1">
      <alignment horizontal="center" vertical="top" wrapText="1"/>
    </xf>
    <xf numFmtId="0" fontId="8" fillId="33" borderId="10" xfId="0" applyFont="1" applyFill="1" applyBorder="1" applyAlignment="1">
      <alignment vertical="top" wrapText="1"/>
    </xf>
    <xf numFmtId="0" fontId="8" fillId="33" borderId="10" xfId="0" applyFont="1" applyFill="1" applyBorder="1" applyAlignment="1">
      <alignment horizontal="center" vertical="top" wrapText="1"/>
    </xf>
    <xf numFmtId="0" fontId="3" fillId="33" borderId="10" xfId="0" applyFont="1" applyFill="1" applyBorder="1" applyAlignment="1">
      <alignment horizontal="center" vertical="top" wrapText="1"/>
    </xf>
    <xf numFmtId="0" fontId="7" fillId="35" borderId="10" xfId="0" applyFont="1" applyFill="1" applyBorder="1" applyAlignment="1">
      <alignment horizontal="justify" vertical="top"/>
    </xf>
    <xf numFmtId="0" fontId="5" fillId="35" borderId="10" xfId="0" applyFont="1" applyFill="1" applyBorder="1" applyAlignment="1">
      <alignment horizontal="center" vertical="top" wrapText="1"/>
    </xf>
    <xf numFmtId="0" fontId="3" fillId="35" borderId="10" xfId="0" applyFont="1" applyFill="1" applyBorder="1" applyAlignment="1">
      <alignment horizontal="center" vertical="top" wrapText="1"/>
    </xf>
    <xf numFmtId="0" fontId="7" fillId="35" borderId="10" xfId="0" applyFont="1" applyFill="1" applyBorder="1" applyAlignment="1">
      <alignment vertical="top" wrapText="1"/>
    </xf>
    <xf numFmtId="0" fontId="4" fillId="35" borderId="10" xfId="0" applyFont="1" applyFill="1" applyBorder="1" applyAlignment="1">
      <alignment horizontal="center" vertical="top" wrapText="1"/>
    </xf>
    <xf numFmtId="0" fontId="3" fillId="35" borderId="10" xfId="0" applyNumberFormat="1" applyFont="1" applyFill="1" applyBorder="1" applyAlignment="1">
      <alignment horizontal="center" vertical="top" wrapText="1"/>
    </xf>
    <xf numFmtId="0" fontId="0" fillId="0" borderId="12" xfId="0" applyBorder="1" applyAlignment="1">
      <alignment/>
    </xf>
    <xf numFmtId="0" fontId="2" fillId="0" borderId="12" xfId="0" applyFont="1" applyBorder="1" applyAlignment="1">
      <alignment horizontal="center"/>
    </xf>
    <xf numFmtId="0" fontId="2" fillId="0" borderId="12" xfId="0" applyFont="1" applyBorder="1" applyAlignment="1">
      <alignment/>
    </xf>
    <xf numFmtId="0" fontId="0" fillId="0" borderId="0" xfId="0" applyFill="1" applyAlignment="1">
      <alignment/>
    </xf>
    <xf numFmtId="0" fontId="0" fillId="0" borderId="0" xfId="0" applyAlignment="1">
      <alignment vertical="justify" wrapText="1"/>
    </xf>
    <xf numFmtId="0" fontId="0" fillId="0" borderId="0" xfId="0" applyAlignment="1">
      <alignment horizontal="left"/>
    </xf>
    <xf numFmtId="0" fontId="0" fillId="0" borderId="0" xfId="0" applyAlignment="1">
      <alignment horizontal="right" vertical="justify" wrapText="1"/>
    </xf>
    <xf numFmtId="0" fontId="0" fillId="0" borderId="0" xfId="0" applyAlignment="1">
      <alignment horizontal="left" vertical="justify" wrapText="1"/>
    </xf>
    <xf numFmtId="0" fontId="14" fillId="0" borderId="12" xfId="0" applyFont="1" applyBorder="1" applyAlignment="1">
      <alignment horizontal="center" vertical="top" wrapText="1"/>
    </xf>
    <xf numFmtId="0" fontId="12" fillId="0" borderId="0" xfId="0" applyFont="1" applyAlignment="1">
      <alignment vertical="justify" wrapText="1"/>
    </xf>
    <xf numFmtId="0" fontId="13" fillId="0" borderId="0" xfId="0" applyFont="1" applyAlignment="1">
      <alignment vertical="justify"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3" fillId="0" borderId="12" xfId="0" applyFont="1" applyBorder="1" applyAlignment="1">
      <alignment horizontal="center" wrapText="1"/>
    </xf>
    <xf numFmtId="0" fontId="3" fillId="0" borderId="12" xfId="0" applyFont="1" applyBorder="1" applyAlignment="1">
      <alignment wrapText="1"/>
    </xf>
    <xf numFmtId="1" fontId="3" fillId="0" borderId="12" xfId="0" applyNumberFormat="1" applyFont="1" applyBorder="1" applyAlignment="1">
      <alignment horizontal="center" wrapText="1"/>
    </xf>
    <xf numFmtId="0" fontId="11" fillId="0" borderId="12" xfId="0" applyFont="1" applyBorder="1" applyAlignment="1">
      <alignment vertical="justify" wrapText="1"/>
    </xf>
    <xf numFmtId="0" fontId="3" fillId="0" borderId="12" xfId="0" applyFont="1" applyFill="1" applyBorder="1" applyAlignment="1">
      <alignment horizontal="center" wrapText="1"/>
    </xf>
    <xf numFmtId="0" fontId="11" fillId="0" borderId="12" xfId="0" applyFont="1" applyFill="1" applyBorder="1" applyAlignment="1">
      <alignment vertical="justify" wrapText="1"/>
    </xf>
    <xf numFmtId="0" fontId="10" fillId="0" borderId="12" xfId="0" applyFont="1" applyFill="1" applyBorder="1" applyAlignment="1">
      <alignment vertical="justify" wrapText="1"/>
    </xf>
    <xf numFmtId="0" fontId="4" fillId="0" borderId="12" xfId="0" applyFont="1" applyBorder="1" applyAlignment="1">
      <alignment wrapText="1"/>
    </xf>
    <xf numFmtId="0" fontId="4" fillId="0" borderId="14" xfId="0" applyFont="1" applyBorder="1" applyAlignment="1">
      <alignment horizontal="center"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8" xfId="0" applyFont="1" applyBorder="1" applyAlignment="1">
      <alignment horizontal="center" wrapText="1"/>
    </xf>
    <xf numFmtId="0" fontId="4" fillId="0" borderId="19" xfId="0" applyFont="1" applyBorder="1" applyAlignment="1">
      <alignment horizontal="center" wrapText="1"/>
    </xf>
    <xf numFmtId="0" fontId="3" fillId="0" borderId="18" xfId="0" applyFont="1" applyBorder="1" applyAlignment="1">
      <alignment horizontal="center" wrapText="1"/>
    </xf>
    <xf numFmtId="0" fontId="3" fillId="0" borderId="20" xfId="0" applyFont="1" applyBorder="1" applyAlignment="1">
      <alignment horizontal="center" wrapText="1"/>
    </xf>
    <xf numFmtId="0" fontId="3" fillId="0" borderId="21" xfId="0" applyFont="1" applyBorder="1" applyAlignment="1">
      <alignment horizontal="center" wrapText="1"/>
    </xf>
    <xf numFmtId="0" fontId="4" fillId="0" borderId="22" xfId="0" applyFont="1" applyBorder="1" applyAlignment="1">
      <alignment horizontal="center" wrapText="1"/>
    </xf>
    <xf numFmtId="0" fontId="4" fillId="0" borderId="21" xfId="0" applyFont="1" applyBorder="1" applyAlignment="1">
      <alignment horizontal="center" wrapText="1"/>
    </xf>
    <xf numFmtId="0" fontId="16" fillId="0" borderId="15" xfId="0" applyFont="1" applyBorder="1" applyAlignment="1">
      <alignment horizontal="center" wrapText="1"/>
    </xf>
    <xf numFmtId="0" fontId="16" fillId="0" borderId="17" xfId="0" applyFont="1" applyBorder="1" applyAlignment="1">
      <alignment horizontal="center" wrapText="1"/>
    </xf>
    <xf numFmtId="0" fontId="3" fillId="0" borderId="18" xfId="0" applyFont="1" applyBorder="1" applyAlignment="1">
      <alignment wrapText="1"/>
    </xf>
    <xf numFmtId="0" fontId="3" fillId="0" borderId="19" xfId="0" applyFont="1" applyBorder="1" applyAlignment="1">
      <alignment wrapText="1"/>
    </xf>
    <xf numFmtId="0" fontId="3" fillId="0" borderId="19" xfId="0" applyFont="1" applyBorder="1" applyAlignment="1">
      <alignment horizontal="center" wrapText="1"/>
    </xf>
    <xf numFmtId="0" fontId="16" fillId="0" borderId="23" xfId="0" applyFont="1" applyBorder="1" applyAlignment="1">
      <alignment horizontal="center" wrapText="1"/>
    </xf>
    <xf numFmtId="0" fontId="16" fillId="0" borderId="24" xfId="0" applyFont="1" applyFill="1" applyBorder="1" applyAlignment="1">
      <alignment horizontal="center" wrapText="1"/>
    </xf>
    <xf numFmtId="0" fontId="4" fillId="0" borderId="19" xfId="0" applyFont="1" applyFill="1" applyBorder="1" applyAlignment="1">
      <alignment horizontal="center" wrapText="1"/>
    </xf>
    <xf numFmtId="0" fontId="3" fillId="0" borderId="19" xfId="0" applyFont="1" applyFill="1" applyBorder="1" applyAlignment="1">
      <alignment wrapText="1"/>
    </xf>
    <xf numFmtId="0" fontId="3" fillId="0" borderId="19" xfId="0" applyFont="1" applyFill="1" applyBorder="1" applyAlignment="1">
      <alignment horizontal="center" wrapText="1"/>
    </xf>
    <xf numFmtId="0" fontId="16" fillId="0" borderId="24" xfId="0" applyFont="1" applyBorder="1" applyAlignment="1">
      <alignment horizontal="center" wrapText="1"/>
    </xf>
    <xf numFmtId="0" fontId="4" fillId="0" borderId="25" xfId="0" applyFont="1" applyBorder="1" applyAlignment="1">
      <alignment horizontal="center" wrapText="1"/>
    </xf>
    <xf numFmtId="0" fontId="4" fillId="36" borderId="15" xfId="0" applyFont="1" applyFill="1" applyBorder="1" applyAlignment="1">
      <alignment wrapText="1"/>
    </xf>
    <xf numFmtId="0" fontId="4" fillId="36" borderId="16" xfId="0" applyFont="1" applyFill="1" applyBorder="1" applyAlignment="1">
      <alignment wrapText="1"/>
    </xf>
    <xf numFmtId="0" fontId="4" fillId="36" borderId="16" xfId="0" applyFont="1" applyFill="1" applyBorder="1" applyAlignment="1">
      <alignment horizontal="center" wrapText="1"/>
    </xf>
    <xf numFmtId="0" fontId="4" fillId="36" borderId="13" xfId="0" applyFont="1" applyFill="1" applyBorder="1" applyAlignment="1">
      <alignment horizontal="center" wrapText="1"/>
    </xf>
    <xf numFmtId="0" fontId="4" fillId="36" borderId="15" xfId="0" applyFont="1" applyFill="1" applyBorder="1" applyAlignment="1">
      <alignment horizontal="center" wrapText="1"/>
    </xf>
    <xf numFmtId="0" fontId="3" fillId="0" borderId="20" xfId="0" applyFont="1" applyBorder="1" applyAlignment="1">
      <alignment wrapText="1"/>
    </xf>
    <xf numFmtId="0" fontId="4" fillId="37" borderId="15" xfId="0" applyFont="1" applyFill="1" applyBorder="1" applyAlignment="1">
      <alignment wrapText="1"/>
    </xf>
    <xf numFmtId="0" fontId="4" fillId="37" borderId="16" xfId="0" applyFont="1" applyFill="1" applyBorder="1" applyAlignment="1">
      <alignment wrapText="1"/>
    </xf>
    <xf numFmtId="0" fontId="4" fillId="37" borderId="16" xfId="0" applyFont="1" applyFill="1" applyBorder="1" applyAlignment="1">
      <alignment horizontal="center" wrapText="1"/>
    </xf>
    <xf numFmtId="0" fontId="4" fillId="37" borderId="15" xfId="0" applyFont="1" applyFill="1" applyBorder="1" applyAlignment="1">
      <alignment horizontal="center" wrapText="1"/>
    </xf>
    <xf numFmtId="0" fontId="4" fillId="37" borderId="26" xfId="0" applyFont="1" applyFill="1" applyBorder="1" applyAlignment="1">
      <alignment wrapText="1"/>
    </xf>
    <xf numFmtId="0" fontId="4" fillId="37" borderId="26" xfId="0" applyFont="1" applyFill="1" applyBorder="1" applyAlignment="1">
      <alignment horizontal="center" wrapText="1"/>
    </xf>
    <xf numFmtId="0" fontId="4" fillId="0" borderId="17" xfId="0" applyFont="1" applyFill="1" applyBorder="1" applyAlignment="1">
      <alignment horizontal="center" wrapText="1"/>
    </xf>
    <xf numFmtId="0" fontId="11" fillId="0" borderId="18" xfId="0" applyFont="1" applyBorder="1" applyAlignment="1">
      <alignment vertical="top" wrapText="1"/>
    </xf>
    <xf numFmtId="0" fontId="3" fillId="0" borderId="18" xfId="0" applyFont="1" applyFill="1" applyBorder="1" applyAlignment="1">
      <alignment horizontal="center" wrapText="1"/>
    </xf>
    <xf numFmtId="0" fontId="3" fillId="0" borderId="27" xfId="0" applyFont="1" applyBorder="1" applyAlignment="1">
      <alignment horizontal="center" wrapText="1"/>
    </xf>
    <xf numFmtId="0" fontId="3" fillId="0" borderId="27" xfId="0" applyFont="1" applyFill="1" applyBorder="1" applyAlignment="1">
      <alignment horizontal="center" wrapText="1"/>
    </xf>
    <xf numFmtId="0" fontId="3" fillId="0" borderId="18" xfId="0" applyFont="1" applyFill="1" applyBorder="1" applyAlignment="1">
      <alignment horizontal="left" wrapText="1"/>
    </xf>
    <xf numFmtId="0" fontId="11" fillId="0" borderId="12" xfId="0" applyFont="1" applyFill="1" applyBorder="1" applyAlignment="1">
      <alignment horizontal="left" vertical="justify" wrapText="1"/>
    </xf>
    <xf numFmtId="0" fontId="3" fillId="0" borderId="18" xfId="0" applyFont="1" applyBorder="1" applyAlignment="1">
      <alignment horizontal="left" wrapText="1"/>
    </xf>
    <xf numFmtId="0" fontId="11" fillId="0" borderId="12" xfId="0" applyFont="1" applyBorder="1" applyAlignment="1">
      <alignment horizontal="left" vertical="justify" wrapText="1"/>
    </xf>
    <xf numFmtId="0" fontId="3" fillId="0" borderId="18" xfId="0" applyFont="1" applyBorder="1" applyAlignment="1">
      <alignment vertical="top" wrapText="1"/>
    </xf>
    <xf numFmtId="0" fontId="3" fillId="0" borderId="19" xfId="0" applyFont="1" applyBorder="1" applyAlignment="1">
      <alignment vertical="top" wrapText="1"/>
    </xf>
    <xf numFmtId="0" fontId="3" fillId="0" borderId="19" xfId="0" applyFont="1" applyFill="1" applyBorder="1" applyAlignment="1">
      <alignment vertical="top" wrapText="1"/>
    </xf>
    <xf numFmtId="0" fontId="3" fillId="0" borderId="28" xfId="0" applyFont="1" applyBorder="1" applyAlignment="1">
      <alignment horizontal="center" wrapText="1"/>
    </xf>
    <xf numFmtId="0" fontId="3" fillId="0" borderId="25" xfId="0" applyFont="1" applyBorder="1" applyAlignment="1">
      <alignment horizontal="center" wrapText="1"/>
    </xf>
    <xf numFmtId="0" fontId="3" fillId="0" borderId="29" xfId="0" applyFont="1" applyBorder="1" applyAlignment="1">
      <alignment horizontal="center" wrapText="1"/>
    </xf>
    <xf numFmtId="0" fontId="3" fillId="0" borderId="30" xfId="0" applyFont="1" applyBorder="1" applyAlignment="1">
      <alignment horizontal="center" wrapText="1"/>
    </xf>
    <xf numFmtId="0" fontId="3" fillId="0" borderId="30" xfId="0" applyFont="1" applyFill="1" applyBorder="1" applyAlignment="1">
      <alignment horizontal="center" wrapText="1"/>
    </xf>
    <xf numFmtId="0" fontId="3" fillId="0" borderId="12" xfId="0" applyFont="1" applyBorder="1" applyAlignment="1">
      <alignment horizontal="left" wrapText="1"/>
    </xf>
    <xf numFmtId="0" fontId="3" fillId="0" borderId="25" xfId="0" applyFont="1" applyBorder="1" applyAlignment="1">
      <alignment horizontal="left" wrapText="1"/>
    </xf>
    <xf numFmtId="1" fontId="4" fillId="37" borderId="26" xfId="0" applyNumberFormat="1" applyFont="1" applyFill="1" applyBorder="1" applyAlignment="1">
      <alignment horizontal="center" wrapText="1"/>
    </xf>
    <xf numFmtId="1" fontId="4" fillId="0" borderId="16" xfId="0" applyNumberFormat="1" applyFont="1" applyBorder="1" applyAlignment="1">
      <alignment horizontal="center" wrapText="1"/>
    </xf>
    <xf numFmtId="0" fontId="16" fillId="0" borderId="23" xfId="0" applyFont="1" applyFill="1" applyBorder="1" applyAlignment="1">
      <alignment horizontal="center" wrapText="1"/>
    </xf>
    <xf numFmtId="0" fontId="0" fillId="0" borderId="0" xfId="0" applyNumberFormat="1" applyFill="1" applyAlignment="1">
      <alignment/>
    </xf>
    <xf numFmtId="0" fontId="2" fillId="0" borderId="0" xfId="0" applyFont="1" applyFill="1" applyAlignment="1">
      <alignment/>
    </xf>
    <xf numFmtId="49" fontId="3" fillId="0" borderId="12" xfId="0" applyNumberFormat="1" applyFont="1" applyBorder="1" applyAlignment="1">
      <alignment horizontal="center" wrapText="1"/>
    </xf>
    <xf numFmtId="49" fontId="3" fillId="0" borderId="31" xfId="0" applyNumberFormat="1" applyFont="1" applyBorder="1" applyAlignment="1">
      <alignment horizontal="center" wrapText="1"/>
    </xf>
    <xf numFmtId="0" fontId="3" fillId="0" borderId="11" xfId="0" applyFont="1" applyBorder="1" applyAlignment="1">
      <alignment horizontal="center" vertical="top" wrapText="1"/>
    </xf>
    <xf numFmtId="0" fontId="6" fillId="0" borderId="0" xfId="0" applyFont="1" applyAlignment="1">
      <alignment/>
    </xf>
    <xf numFmtId="0" fontId="18" fillId="0" borderId="0" xfId="0" applyFont="1" applyAlignment="1">
      <alignment/>
    </xf>
    <xf numFmtId="0" fontId="4" fillId="0" borderId="10" xfId="0" applyFont="1" applyBorder="1" applyAlignment="1">
      <alignment horizontal="center" wrapText="1"/>
    </xf>
    <xf numFmtId="0" fontId="3" fillId="0" borderId="10" xfId="0" applyFont="1" applyBorder="1" applyAlignment="1">
      <alignment horizontal="right" wrapText="1"/>
    </xf>
    <xf numFmtId="0" fontId="4" fillId="0" borderId="10" xfId="0" applyFont="1" applyBorder="1" applyAlignment="1">
      <alignment horizontal="right" wrapText="1"/>
    </xf>
    <xf numFmtId="0" fontId="12" fillId="0" borderId="0" xfId="0" applyFont="1" applyAlignment="1">
      <alignment/>
    </xf>
    <xf numFmtId="0" fontId="55" fillId="0" borderId="0" xfId="0" applyFont="1" applyFill="1" applyAlignment="1">
      <alignment/>
    </xf>
    <xf numFmtId="0" fontId="56" fillId="0" borderId="0" xfId="0" applyFont="1" applyAlignment="1">
      <alignment/>
    </xf>
    <xf numFmtId="0" fontId="56" fillId="0" borderId="0" xfId="0" applyFont="1" applyFill="1" applyAlignment="1">
      <alignment/>
    </xf>
    <xf numFmtId="49" fontId="55" fillId="0" borderId="0" xfId="0" applyNumberFormat="1" applyFont="1" applyAlignment="1">
      <alignment/>
    </xf>
    <xf numFmtId="0" fontId="55" fillId="0" borderId="0" xfId="0" applyFont="1" applyAlignment="1">
      <alignment/>
    </xf>
    <xf numFmtId="0" fontId="10" fillId="0" borderId="15" xfId="0" applyFont="1" applyBorder="1" applyAlignment="1">
      <alignment vertical="top" wrapText="1"/>
    </xf>
    <xf numFmtId="0" fontId="10" fillId="0" borderId="18" xfId="0" applyFont="1" applyBorder="1" applyAlignment="1">
      <alignment vertical="top" wrapText="1"/>
    </xf>
    <xf numFmtId="0" fontId="14" fillId="0" borderId="12" xfId="0" applyFont="1" applyBorder="1" applyAlignment="1">
      <alignment vertical="top" wrapText="1"/>
    </xf>
    <xf numFmtId="0" fontId="6" fillId="0" borderId="0" xfId="0" applyFont="1" applyAlignment="1">
      <alignment horizontal="left" indent="2"/>
    </xf>
    <xf numFmtId="0" fontId="4" fillId="38" borderId="18" xfId="0" applyFont="1" applyFill="1" applyBorder="1" applyAlignment="1">
      <alignment wrapText="1"/>
    </xf>
    <xf numFmtId="0" fontId="4" fillId="38" borderId="12" xfId="0" applyFont="1" applyFill="1" applyBorder="1" applyAlignment="1">
      <alignment wrapText="1"/>
    </xf>
    <xf numFmtId="0" fontId="4" fillId="38" borderId="12" xfId="0" applyFont="1" applyFill="1" applyBorder="1" applyAlignment="1">
      <alignment horizontal="center" wrapText="1"/>
    </xf>
    <xf numFmtId="0" fontId="4" fillId="38" borderId="21" xfId="0" applyFont="1" applyFill="1" applyBorder="1" applyAlignment="1">
      <alignment horizontal="center" wrapText="1"/>
    </xf>
    <xf numFmtId="0" fontId="3" fillId="0" borderId="25" xfId="0" applyFont="1" applyBorder="1" applyAlignment="1">
      <alignment wrapText="1"/>
    </xf>
    <xf numFmtId="1" fontId="3" fillId="0" borderId="25" xfId="0" applyNumberFormat="1" applyFont="1" applyBorder="1" applyAlignment="1">
      <alignment horizontal="center" wrapText="1"/>
    </xf>
    <xf numFmtId="0" fontId="4" fillId="10" borderId="18" xfId="0" applyFont="1" applyFill="1" applyBorder="1" applyAlignment="1">
      <alignment horizontal="center" wrapText="1"/>
    </xf>
    <xf numFmtId="0" fontId="4" fillId="10" borderId="19" xfId="0" applyFont="1" applyFill="1" applyBorder="1" applyAlignment="1">
      <alignment horizontal="center" wrapText="1"/>
    </xf>
    <xf numFmtId="0" fontId="4" fillId="10" borderId="15" xfId="0" applyFont="1" applyFill="1" applyBorder="1" applyAlignment="1">
      <alignment horizontal="center" wrapText="1"/>
    </xf>
    <xf numFmtId="0" fontId="4" fillId="10" borderId="17" xfId="0" applyFont="1" applyFill="1" applyBorder="1" applyAlignment="1">
      <alignment horizontal="center" wrapText="1"/>
    </xf>
    <xf numFmtId="0" fontId="3" fillId="10" borderId="18" xfId="0" applyFont="1" applyFill="1" applyBorder="1" applyAlignment="1">
      <alignment horizontal="center" wrapText="1"/>
    </xf>
    <xf numFmtId="0" fontId="3" fillId="10" borderId="19" xfId="0" applyFont="1" applyFill="1" applyBorder="1" applyAlignment="1">
      <alignment horizontal="center" wrapText="1"/>
    </xf>
    <xf numFmtId="0" fontId="3" fillId="10" borderId="28" xfId="0" applyFont="1" applyFill="1" applyBorder="1" applyAlignment="1">
      <alignment horizontal="center" wrapText="1"/>
    </xf>
    <xf numFmtId="0" fontId="3" fillId="10" borderId="30" xfId="0" applyFont="1" applyFill="1" applyBorder="1" applyAlignment="1">
      <alignment horizontal="center" wrapText="1"/>
    </xf>
    <xf numFmtId="0" fontId="3" fillId="10" borderId="18" xfId="0" applyFont="1" applyFill="1" applyBorder="1" applyAlignment="1">
      <alignment wrapText="1"/>
    </xf>
    <xf numFmtId="0" fontId="3" fillId="10" borderId="19" xfId="0" applyFont="1" applyFill="1" applyBorder="1" applyAlignment="1">
      <alignment wrapText="1"/>
    </xf>
    <xf numFmtId="0" fontId="4" fillId="10" borderId="23" xfId="0" applyFont="1" applyFill="1" applyBorder="1" applyAlignment="1">
      <alignment horizontal="center" wrapText="1"/>
    </xf>
    <xf numFmtId="0" fontId="4" fillId="10" borderId="24" xfId="0" applyFont="1" applyFill="1" applyBorder="1" applyAlignment="1">
      <alignment horizontal="center" wrapText="1"/>
    </xf>
    <xf numFmtId="0" fontId="3" fillId="10" borderId="18" xfId="0" applyFont="1" applyFill="1" applyBorder="1" applyAlignment="1">
      <alignment vertical="top" wrapText="1"/>
    </xf>
    <xf numFmtId="0" fontId="3" fillId="10" borderId="19" xfId="0" applyFont="1" applyFill="1" applyBorder="1" applyAlignment="1">
      <alignment vertical="top" wrapText="1"/>
    </xf>
    <xf numFmtId="0" fontId="4" fillId="39" borderId="18" xfId="0" applyFont="1" applyFill="1" applyBorder="1" applyAlignment="1">
      <alignment horizontal="center" wrapText="1"/>
    </xf>
    <xf numFmtId="0" fontId="4" fillId="39" borderId="19" xfId="0" applyFont="1" applyFill="1" applyBorder="1" applyAlignment="1">
      <alignment horizontal="center" wrapText="1"/>
    </xf>
    <xf numFmtId="0" fontId="4" fillId="39" borderId="15" xfId="0" applyFont="1" applyFill="1" applyBorder="1" applyAlignment="1">
      <alignment horizontal="center" wrapText="1"/>
    </xf>
    <xf numFmtId="0" fontId="4" fillId="39" borderId="17" xfId="0" applyFont="1" applyFill="1" applyBorder="1" applyAlignment="1">
      <alignment horizontal="center" wrapText="1"/>
    </xf>
    <xf numFmtId="0" fontId="3" fillId="39" borderId="18" xfId="0" applyFont="1" applyFill="1" applyBorder="1" applyAlignment="1">
      <alignment horizontal="center" wrapText="1"/>
    </xf>
    <xf numFmtId="0" fontId="3" fillId="39" borderId="19" xfId="0" applyFont="1" applyFill="1" applyBorder="1" applyAlignment="1">
      <alignment horizontal="center" wrapText="1"/>
    </xf>
    <xf numFmtId="0" fontId="3" fillId="39" borderId="28" xfId="0" applyFont="1" applyFill="1" applyBorder="1" applyAlignment="1">
      <alignment horizontal="center" wrapText="1"/>
    </xf>
    <xf numFmtId="0" fontId="3" fillId="39" borderId="30" xfId="0" applyFont="1" applyFill="1" applyBorder="1" applyAlignment="1">
      <alignment horizontal="center" wrapText="1"/>
    </xf>
    <xf numFmtId="0" fontId="3" fillId="39" borderId="20" xfId="0" applyFont="1" applyFill="1" applyBorder="1" applyAlignment="1">
      <alignment horizontal="center" wrapText="1"/>
    </xf>
    <xf numFmtId="0" fontId="3" fillId="39" borderId="27" xfId="0" applyFont="1" applyFill="1" applyBorder="1" applyAlignment="1">
      <alignment horizontal="center" wrapText="1"/>
    </xf>
    <xf numFmtId="0" fontId="3" fillId="39" borderId="18" xfId="0" applyFont="1" applyFill="1" applyBorder="1" applyAlignment="1">
      <alignment wrapText="1"/>
    </xf>
    <xf numFmtId="0" fontId="3" fillId="39" borderId="19" xfId="0" applyFont="1" applyFill="1" applyBorder="1" applyAlignment="1">
      <alignment wrapText="1"/>
    </xf>
    <xf numFmtId="0" fontId="3" fillId="39" borderId="18" xfId="0" applyFont="1" applyFill="1" applyBorder="1" applyAlignment="1">
      <alignment vertical="top" wrapText="1"/>
    </xf>
    <xf numFmtId="0" fontId="3" fillId="39" borderId="19" xfId="0" applyFont="1" applyFill="1" applyBorder="1" applyAlignment="1">
      <alignment vertical="top" wrapText="1"/>
    </xf>
    <xf numFmtId="0" fontId="13" fillId="39" borderId="19" xfId="0" applyFont="1" applyFill="1" applyBorder="1" applyAlignment="1">
      <alignment horizontal="center" wrapText="1"/>
    </xf>
    <xf numFmtId="0" fontId="13" fillId="0" borderId="18" xfId="0" applyFont="1" applyBorder="1" applyAlignment="1">
      <alignment horizontal="center" wrapText="1"/>
    </xf>
    <xf numFmtId="0" fontId="13" fillId="0" borderId="19" xfId="0" applyFont="1" applyBorder="1" applyAlignment="1">
      <alignment horizontal="center" wrapText="1"/>
    </xf>
    <xf numFmtId="0" fontId="57" fillId="10" borderId="19" xfId="0" applyFont="1" applyFill="1" applyBorder="1" applyAlignment="1">
      <alignment horizontal="center" wrapText="1"/>
    </xf>
    <xf numFmtId="0" fontId="57" fillId="0" borderId="18" xfId="0" applyFont="1" applyBorder="1" applyAlignment="1">
      <alignment horizontal="center" wrapText="1"/>
    </xf>
    <xf numFmtId="0" fontId="57" fillId="0" borderId="19" xfId="0" applyFont="1" applyFill="1" applyBorder="1" applyAlignment="1">
      <alignment horizontal="center" wrapText="1"/>
    </xf>
    <xf numFmtId="0" fontId="57" fillId="39" borderId="18" xfId="0" applyFont="1" applyFill="1" applyBorder="1" applyAlignment="1">
      <alignment horizontal="center" wrapText="1"/>
    </xf>
    <xf numFmtId="0" fontId="4" fillId="36" borderId="23" xfId="0" applyFont="1" applyFill="1" applyBorder="1" applyAlignment="1">
      <alignment wrapText="1"/>
    </xf>
    <xf numFmtId="0" fontId="4" fillId="36" borderId="14" xfId="0" applyFont="1" applyFill="1" applyBorder="1" applyAlignment="1">
      <alignment wrapText="1"/>
    </xf>
    <xf numFmtId="0" fontId="4" fillId="36" borderId="14" xfId="0" applyFont="1" applyFill="1" applyBorder="1" applyAlignment="1">
      <alignment horizontal="center" wrapText="1"/>
    </xf>
    <xf numFmtId="0" fontId="4" fillId="36" borderId="22" xfId="0" applyFont="1" applyFill="1" applyBorder="1" applyAlignment="1">
      <alignment horizontal="center" wrapText="1"/>
    </xf>
    <xf numFmtId="0" fontId="4" fillId="40" borderId="32" xfId="0" applyFont="1" applyFill="1" applyBorder="1" applyAlignment="1">
      <alignment wrapText="1"/>
    </xf>
    <xf numFmtId="0" fontId="4" fillId="40" borderId="26" xfId="0" applyFont="1" applyFill="1" applyBorder="1" applyAlignment="1">
      <alignment wrapText="1"/>
    </xf>
    <xf numFmtId="0" fontId="4" fillId="40" borderId="26" xfId="0" applyFont="1" applyFill="1" applyBorder="1" applyAlignment="1">
      <alignment horizontal="center" wrapText="1"/>
    </xf>
    <xf numFmtId="0" fontId="58" fillId="0" borderId="0" xfId="0" applyFont="1" applyAlignment="1">
      <alignment horizontal="right" vertical="justify" wrapText="1"/>
    </xf>
    <xf numFmtId="0" fontId="13" fillId="0" borderId="0" xfId="0" applyFont="1" applyAlignment="1">
      <alignment horizontal="center"/>
    </xf>
    <xf numFmtId="0" fontId="11" fillId="0" borderId="14" xfId="0" applyFont="1" applyFill="1" applyBorder="1" applyAlignment="1">
      <alignment vertical="justify" wrapText="1"/>
    </xf>
    <xf numFmtId="49" fontId="4" fillId="36" borderId="16" xfId="0" applyNumberFormat="1" applyFont="1" applyFill="1" applyBorder="1" applyAlignment="1">
      <alignment horizontal="center" wrapText="1"/>
    </xf>
    <xf numFmtId="0" fontId="3" fillId="0" borderId="12" xfId="0" applyNumberFormat="1" applyFont="1" applyBorder="1" applyAlignment="1">
      <alignment horizontal="center" wrapText="1"/>
    </xf>
    <xf numFmtId="0" fontId="3" fillId="0" borderId="31" xfId="0" applyNumberFormat="1" applyFont="1" applyBorder="1" applyAlignment="1">
      <alignment horizontal="center" wrapText="1"/>
    </xf>
    <xf numFmtId="0" fontId="4" fillId="36" borderId="16" xfId="0" applyNumberFormat="1" applyFont="1" applyFill="1" applyBorder="1" applyAlignment="1">
      <alignment horizontal="center" wrapText="1"/>
    </xf>
    <xf numFmtId="0" fontId="4" fillId="40" borderId="26" xfId="0" applyNumberFormat="1" applyFont="1" applyFill="1" applyBorder="1" applyAlignment="1">
      <alignment horizontal="center" wrapText="1"/>
    </xf>
    <xf numFmtId="0" fontId="3" fillId="0" borderId="25" xfId="0" applyNumberFormat="1" applyFont="1" applyBorder="1" applyAlignment="1">
      <alignment horizontal="center" wrapText="1"/>
    </xf>
    <xf numFmtId="49" fontId="4" fillId="40" borderId="26" xfId="0" applyNumberFormat="1" applyFont="1" applyFill="1" applyBorder="1" applyAlignment="1">
      <alignment horizontal="center" wrapText="1"/>
    </xf>
    <xf numFmtId="1" fontId="4" fillId="36" borderId="13" xfId="0" applyNumberFormat="1" applyFont="1" applyFill="1" applyBorder="1" applyAlignment="1">
      <alignment horizontal="center" wrapText="1"/>
    </xf>
    <xf numFmtId="1" fontId="4" fillId="10" borderId="15" xfId="0" applyNumberFormat="1" applyFont="1" applyFill="1" applyBorder="1" applyAlignment="1">
      <alignment horizontal="center" wrapText="1"/>
    </xf>
    <xf numFmtId="1" fontId="4" fillId="10" borderId="17" xfId="0" applyNumberFormat="1" applyFont="1" applyFill="1" applyBorder="1" applyAlignment="1">
      <alignment horizontal="center" wrapText="1"/>
    </xf>
    <xf numFmtId="1" fontId="3" fillId="0" borderId="21" xfId="0" applyNumberFormat="1" applyFont="1" applyBorder="1" applyAlignment="1">
      <alignment horizontal="center" wrapText="1"/>
    </xf>
    <xf numFmtId="1" fontId="3" fillId="10" borderId="18" xfId="0" applyNumberFormat="1" applyFont="1" applyFill="1" applyBorder="1" applyAlignment="1">
      <alignment horizontal="center" wrapText="1"/>
    </xf>
    <xf numFmtId="1" fontId="3" fillId="10" borderId="19" xfId="0" applyNumberFormat="1" applyFont="1" applyFill="1" applyBorder="1" applyAlignment="1">
      <alignment horizontal="center" wrapText="1"/>
    </xf>
    <xf numFmtId="1" fontId="3" fillId="0" borderId="33" xfId="0" applyNumberFormat="1" applyFont="1" applyBorder="1" applyAlignment="1">
      <alignment horizontal="center" wrapText="1"/>
    </xf>
    <xf numFmtId="1" fontId="3" fillId="10" borderId="20" xfId="0" applyNumberFormat="1" applyFont="1" applyFill="1" applyBorder="1" applyAlignment="1">
      <alignment horizontal="center" wrapText="1"/>
    </xf>
    <xf numFmtId="1" fontId="3" fillId="10" borderId="27" xfId="0" applyNumberFormat="1" applyFont="1" applyFill="1" applyBorder="1" applyAlignment="1">
      <alignment horizontal="center" wrapText="1"/>
    </xf>
    <xf numFmtId="1" fontId="3" fillId="0" borderId="29" xfId="0" applyNumberFormat="1" applyFont="1" applyBorder="1" applyAlignment="1">
      <alignment horizontal="center" wrapText="1"/>
    </xf>
    <xf numFmtId="1" fontId="3" fillId="10" borderId="28" xfId="0" applyNumberFormat="1" applyFont="1" applyFill="1" applyBorder="1" applyAlignment="1">
      <alignment horizontal="center" wrapText="1"/>
    </xf>
    <xf numFmtId="1" fontId="3" fillId="10" borderId="30" xfId="0" applyNumberFormat="1" applyFont="1" applyFill="1" applyBorder="1" applyAlignment="1">
      <alignment horizontal="center" wrapText="1"/>
    </xf>
    <xf numFmtId="1" fontId="3" fillId="0" borderId="21" xfId="0" applyNumberFormat="1" applyFont="1" applyFill="1" applyBorder="1" applyAlignment="1">
      <alignment horizontal="center" wrapText="1"/>
    </xf>
    <xf numFmtId="1" fontId="4" fillId="36" borderId="15" xfId="0" applyNumberFormat="1" applyFont="1" applyFill="1" applyBorder="1" applyAlignment="1">
      <alignment horizontal="center" wrapText="1"/>
    </xf>
    <xf numFmtId="1" fontId="4" fillId="36" borderId="17" xfId="0" applyNumberFormat="1" applyFont="1" applyFill="1" applyBorder="1" applyAlignment="1">
      <alignment horizontal="center" wrapText="1"/>
    </xf>
    <xf numFmtId="1" fontId="4" fillId="39" borderId="15" xfId="0" applyNumberFormat="1" applyFont="1" applyFill="1" applyBorder="1" applyAlignment="1">
      <alignment horizontal="center" wrapText="1"/>
    </xf>
    <xf numFmtId="1" fontId="4" fillId="39" borderId="17" xfId="0" applyNumberFormat="1" applyFont="1" applyFill="1" applyBorder="1" applyAlignment="1">
      <alignment horizontal="center" wrapText="1"/>
    </xf>
    <xf numFmtId="1" fontId="4" fillId="36" borderId="23" xfId="0" applyNumberFormat="1" applyFont="1" applyFill="1" applyBorder="1" applyAlignment="1">
      <alignment horizontal="center" wrapText="1"/>
    </xf>
    <xf numFmtId="1" fontId="4" fillId="36" borderId="24" xfId="0" applyNumberFormat="1" applyFont="1" applyFill="1" applyBorder="1" applyAlignment="1">
      <alignment horizontal="center" wrapText="1"/>
    </xf>
    <xf numFmtId="1" fontId="4" fillId="39" borderId="23" xfId="0" applyNumberFormat="1" applyFont="1" applyFill="1" applyBorder="1" applyAlignment="1">
      <alignment horizontal="center" wrapText="1"/>
    </xf>
    <xf numFmtId="1" fontId="4" fillId="39" borderId="24" xfId="0" applyNumberFormat="1" applyFont="1" applyFill="1" applyBorder="1" applyAlignment="1">
      <alignment horizontal="center" wrapText="1"/>
    </xf>
    <xf numFmtId="1" fontId="3" fillId="0" borderId="18" xfId="0" applyNumberFormat="1" applyFont="1" applyBorder="1" applyAlignment="1">
      <alignment horizontal="center" wrapText="1"/>
    </xf>
    <xf numFmtId="1" fontId="3" fillId="0" borderId="19" xfId="0" applyNumberFormat="1" applyFont="1" applyFill="1" applyBorder="1" applyAlignment="1">
      <alignment horizontal="center" wrapText="1"/>
    </xf>
    <xf numFmtId="1" fontId="3" fillId="39" borderId="18" xfId="0" applyNumberFormat="1" applyFont="1" applyFill="1" applyBorder="1" applyAlignment="1">
      <alignment horizontal="center" wrapText="1"/>
    </xf>
    <xf numFmtId="1" fontId="3" fillId="39" borderId="19" xfId="0" applyNumberFormat="1" applyFont="1" applyFill="1" applyBorder="1" applyAlignment="1">
      <alignment horizontal="center" wrapText="1"/>
    </xf>
    <xf numFmtId="1" fontId="3" fillId="0" borderId="19" xfId="0" applyNumberFormat="1" applyFont="1" applyBorder="1" applyAlignment="1">
      <alignment horizontal="center" wrapText="1"/>
    </xf>
    <xf numFmtId="1" fontId="4" fillId="38" borderId="18" xfId="0" applyNumberFormat="1" applyFont="1" applyFill="1" applyBorder="1" applyAlignment="1">
      <alignment horizontal="center" wrapText="1"/>
    </xf>
    <xf numFmtId="1" fontId="4" fillId="38" borderId="19" xfId="0" applyNumberFormat="1" applyFont="1" applyFill="1" applyBorder="1" applyAlignment="1">
      <alignment horizontal="center" wrapText="1"/>
    </xf>
    <xf numFmtId="1" fontId="4" fillId="39" borderId="18" xfId="0" applyNumberFormat="1" applyFont="1" applyFill="1" applyBorder="1" applyAlignment="1">
      <alignment horizontal="center" wrapText="1"/>
    </xf>
    <xf numFmtId="1" fontId="4" fillId="39" borderId="19" xfId="0" applyNumberFormat="1" applyFont="1" applyFill="1" applyBorder="1" applyAlignment="1">
      <alignment horizontal="center" wrapText="1"/>
    </xf>
    <xf numFmtId="1" fontId="3" fillId="0" borderId="28" xfId="0" applyNumberFormat="1" applyFont="1" applyBorder="1" applyAlignment="1">
      <alignment horizontal="center" wrapText="1"/>
    </xf>
    <xf numFmtId="1" fontId="3" fillId="0" borderId="30" xfId="0" applyNumberFormat="1" applyFont="1" applyFill="1" applyBorder="1" applyAlignment="1">
      <alignment horizontal="center" wrapText="1"/>
    </xf>
    <xf numFmtId="1" fontId="3" fillId="39" borderId="28" xfId="0" applyNumberFormat="1" applyFont="1" applyFill="1" applyBorder="1" applyAlignment="1">
      <alignment horizontal="center" wrapText="1"/>
    </xf>
    <xf numFmtId="1" fontId="3" fillId="39" borderId="30" xfId="0" applyNumberFormat="1" applyFont="1" applyFill="1" applyBorder="1" applyAlignment="1">
      <alignment horizontal="center" wrapText="1"/>
    </xf>
    <xf numFmtId="1" fontId="3" fillId="0" borderId="30" xfId="0" applyNumberFormat="1" applyFont="1" applyBorder="1" applyAlignment="1">
      <alignment horizontal="center" wrapText="1"/>
    </xf>
    <xf numFmtId="0" fontId="58" fillId="0" borderId="0" xfId="0" applyFont="1" applyAlignment="1">
      <alignment/>
    </xf>
    <xf numFmtId="1" fontId="3" fillId="0" borderId="12" xfId="0" applyNumberFormat="1" applyFont="1" applyFill="1" applyBorder="1" applyAlignment="1">
      <alignment horizontal="center" wrapText="1"/>
    </xf>
    <xf numFmtId="0" fontId="4" fillId="41" borderId="14" xfId="0" applyFont="1" applyFill="1" applyBorder="1" applyAlignment="1">
      <alignment horizontal="center" wrapText="1"/>
    </xf>
    <xf numFmtId="0" fontId="3" fillId="41" borderId="14" xfId="0" applyFont="1" applyFill="1" applyBorder="1" applyAlignment="1">
      <alignment horizontal="center" wrapText="1"/>
    </xf>
    <xf numFmtId="0" fontId="3" fillId="41" borderId="22" xfId="0" applyFont="1" applyFill="1" applyBorder="1" applyAlignment="1">
      <alignment horizontal="center" wrapText="1"/>
    </xf>
    <xf numFmtId="0" fontId="3" fillId="10" borderId="23" xfId="0" applyFont="1" applyFill="1" applyBorder="1" applyAlignment="1">
      <alignment horizontal="center" wrapText="1"/>
    </xf>
    <xf numFmtId="0" fontId="3" fillId="10" borderId="24" xfId="0" applyFont="1" applyFill="1" applyBorder="1" applyAlignment="1">
      <alignment horizontal="center" wrapText="1"/>
    </xf>
    <xf numFmtId="1" fontId="3" fillId="41" borderId="23" xfId="0" applyNumberFormat="1" applyFont="1" applyFill="1" applyBorder="1" applyAlignment="1">
      <alignment horizontal="center" wrapText="1"/>
    </xf>
    <xf numFmtId="1" fontId="3" fillId="41" borderId="24" xfId="0" applyNumberFormat="1" applyFont="1" applyFill="1" applyBorder="1" applyAlignment="1">
      <alignment horizontal="center" wrapText="1"/>
    </xf>
    <xf numFmtId="1" fontId="3" fillId="39" borderId="23" xfId="0" applyNumberFormat="1" applyFont="1" applyFill="1" applyBorder="1" applyAlignment="1">
      <alignment horizontal="center" wrapText="1"/>
    </xf>
    <xf numFmtId="1" fontId="3" fillId="39" borderId="24" xfId="0" applyNumberFormat="1" applyFont="1" applyFill="1" applyBorder="1" applyAlignment="1">
      <alignment horizontal="center" wrapText="1"/>
    </xf>
    <xf numFmtId="0" fontId="4" fillId="0" borderId="12" xfId="0" applyFont="1" applyBorder="1" applyAlignment="1">
      <alignment horizontal="left" wrapText="1"/>
    </xf>
    <xf numFmtId="0" fontId="12" fillId="0" borderId="0" xfId="0" applyNumberFormat="1" applyFont="1" applyAlignment="1">
      <alignment vertical="justify" wrapText="1"/>
    </xf>
    <xf numFmtId="0" fontId="0" fillId="0" borderId="0" xfId="0" applyFont="1" applyAlignment="1">
      <alignment horizontal="right" vertical="justify" wrapText="1"/>
    </xf>
    <xf numFmtId="0" fontId="13" fillId="0" borderId="0" xfId="0" applyNumberFormat="1" applyFont="1" applyAlignment="1">
      <alignment horizontal="left" vertical="justify" wrapText="1"/>
    </xf>
    <xf numFmtId="0" fontId="59" fillId="0" borderId="0" xfId="0" applyFont="1" applyAlignment="1">
      <alignment vertical="top" wrapText="1"/>
    </xf>
    <xf numFmtId="0" fontId="60" fillId="0" borderId="0" xfId="0" applyFont="1" applyAlignment="1">
      <alignment vertical="top" wrapText="1"/>
    </xf>
    <xf numFmtId="0" fontId="55" fillId="0" borderId="0" xfId="0" applyNumberFormat="1" applyFont="1" applyAlignment="1">
      <alignment horizontal="left" vertical="justify" wrapText="1"/>
    </xf>
    <xf numFmtId="0" fontId="0" fillId="0" borderId="0" xfId="0" applyAlignment="1">
      <alignment/>
    </xf>
    <xf numFmtId="0" fontId="4" fillId="36" borderId="13" xfId="0" applyNumberFormat="1" applyFont="1" applyFill="1" applyBorder="1" applyAlignment="1">
      <alignment horizontal="center" wrapText="1"/>
    </xf>
    <xf numFmtId="0" fontId="3" fillId="0" borderId="21" xfId="0" applyNumberFormat="1" applyFont="1" applyBorder="1" applyAlignment="1">
      <alignment horizontal="center" wrapText="1"/>
    </xf>
    <xf numFmtId="0" fontId="3" fillId="0" borderId="33" xfId="0" applyNumberFormat="1" applyFont="1" applyBorder="1" applyAlignment="1">
      <alignment horizontal="center" wrapText="1"/>
    </xf>
    <xf numFmtId="0" fontId="3" fillId="0" borderId="29" xfId="0" applyNumberFormat="1" applyFont="1" applyBorder="1" applyAlignment="1">
      <alignment horizontal="center" wrapText="1"/>
    </xf>
    <xf numFmtId="0" fontId="4" fillId="37" borderId="13" xfId="0" applyFont="1" applyFill="1" applyBorder="1" applyAlignment="1">
      <alignment horizontal="center" wrapText="1"/>
    </xf>
    <xf numFmtId="0" fontId="3" fillId="0" borderId="21" xfId="0" applyFont="1" applyFill="1" applyBorder="1" applyAlignment="1">
      <alignment horizontal="center" wrapText="1"/>
    </xf>
    <xf numFmtId="0" fontId="0" fillId="0" borderId="0" xfId="0" applyAlignment="1">
      <alignment/>
    </xf>
    <xf numFmtId="0" fontId="16" fillId="0" borderId="34" xfId="0" applyFont="1" applyBorder="1" applyAlignment="1">
      <alignment horizontal="center" wrapText="1"/>
    </xf>
    <xf numFmtId="0" fontId="57" fillId="10" borderId="35" xfId="0" applyFont="1" applyFill="1" applyBorder="1" applyAlignment="1">
      <alignment horizontal="center" wrapText="1"/>
    </xf>
    <xf numFmtId="0" fontId="4" fillId="0" borderId="24" xfId="0" applyFont="1" applyBorder="1" applyAlignment="1">
      <alignment horizontal="center" textRotation="90" wrapText="1"/>
    </xf>
    <xf numFmtId="0" fontId="4" fillId="0" borderId="36" xfId="0" applyFont="1" applyBorder="1" applyAlignment="1">
      <alignment horizontal="center" textRotation="90" wrapText="1"/>
    </xf>
    <xf numFmtId="0" fontId="4" fillId="0" borderId="37" xfId="0" applyFont="1" applyBorder="1" applyAlignment="1">
      <alignment horizontal="center" textRotation="90" wrapText="1"/>
    </xf>
    <xf numFmtId="2" fontId="4" fillId="40" borderId="26" xfId="0" applyNumberFormat="1" applyFont="1" applyFill="1" applyBorder="1" applyAlignment="1">
      <alignment horizontal="center" wrapText="1"/>
    </xf>
    <xf numFmtId="0" fontId="0" fillId="0" borderId="0" xfId="0" applyAlignment="1">
      <alignment/>
    </xf>
    <xf numFmtId="0" fontId="3" fillId="0" borderId="35" xfId="0" applyFont="1" applyBorder="1" applyAlignment="1">
      <alignment horizontal="center" wrapText="1"/>
    </xf>
    <xf numFmtId="0" fontId="3" fillId="0" borderId="12" xfId="0" applyFont="1" applyBorder="1" applyAlignment="1">
      <alignment horizontal="center" vertical="top" wrapText="1"/>
    </xf>
    <xf numFmtId="0" fontId="4" fillId="36" borderId="31" xfId="0" applyFont="1" applyFill="1" applyBorder="1" applyAlignment="1">
      <alignment wrapText="1"/>
    </xf>
    <xf numFmtId="0" fontId="4" fillId="40" borderId="31" xfId="0" applyNumberFormat="1" applyFont="1" applyFill="1" applyBorder="1" applyAlignment="1">
      <alignment horizontal="center" wrapText="1"/>
    </xf>
    <xf numFmtId="0" fontId="3" fillId="0" borderId="21" xfId="0" applyFont="1" applyBorder="1" applyAlignment="1">
      <alignment wrapText="1"/>
    </xf>
    <xf numFmtId="0" fontId="12" fillId="0" borderId="0" xfId="0" applyFont="1" applyAlignment="1">
      <alignment horizontal="center"/>
    </xf>
    <xf numFmtId="0" fontId="0" fillId="0" borderId="0" xfId="0" applyAlignment="1">
      <alignment/>
    </xf>
    <xf numFmtId="0" fontId="4" fillId="0" borderId="38" xfId="0" applyFont="1" applyBorder="1" applyAlignment="1">
      <alignment horizontal="center" textRotation="90" wrapText="1"/>
    </xf>
    <xf numFmtId="49" fontId="12" fillId="0" borderId="0" xfId="0" applyNumberFormat="1" applyFont="1" applyAlignment="1">
      <alignment horizontal="center"/>
    </xf>
    <xf numFmtId="0" fontId="55" fillId="0" borderId="0" xfId="0" applyFont="1" applyAlignment="1">
      <alignment horizontal="center"/>
    </xf>
    <xf numFmtId="0" fontId="0" fillId="0" borderId="0" xfId="0" applyAlignment="1">
      <alignment horizontal="center"/>
    </xf>
    <xf numFmtId="0" fontId="11" fillId="0" borderId="21" xfId="0" applyFont="1" applyBorder="1" applyAlignment="1">
      <alignment horizontal="center" vertical="center" wrapText="1"/>
    </xf>
    <xf numFmtId="0" fontId="11" fillId="0" borderId="2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9" xfId="0" applyFont="1" applyBorder="1" applyAlignment="1">
      <alignment horizontal="center" vertical="center" wrapText="1"/>
    </xf>
    <xf numFmtId="0" fontId="11" fillId="0" borderId="2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59" fillId="0" borderId="0" xfId="0" applyFont="1" applyAlignment="1">
      <alignment vertical="top" wrapText="1"/>
    </xf>
    <xf numFmtId="0" fontId="3" fillId="0" borderId="14" xfId="0" applyFont="1" applyBorder="1" applyAlignment="1">
      <alignment wrapText="1"/>
    </xf>
    <xf numFmtId="0" fontId="4" fillId="0" borderId="12" xfId="0" applyFont="1" applyBorder="1" applyAlignment="1">
      <alignment horizontal="right" wrapText="1"/>
    </xf>
    <xf numFmtId="1" fontId="4" fillId="0" borderId="21" xfId="0" applyNumberFormat="1" applyFont="1" applyBorder="1" applyAlignment="1">
      <alignment horizontal="center" wrapText="1"/>
    </xf>
    <xf numFmtId="0" fontId="4" fillId="0" borderId="29" xfId="0" applyFont="1" applyBorder="1" applyAlignment="1">
      <alignment horizontal="center" wrapText="1"/>
    </xf>
    <xf numFmtId="0" fontId="3" fillId="0" borderId="26" xfId="0" applyFont="1" applyBorder="1" applyAlignment="1">
      <alignment wrapText="1"/>
    </xf>
    <xf numFmtId="0" fontId="4" fillId="0" borderId="25" xfId="0" applyFont="1" applyBorder="1" applyAlignment="1">
      <alignment wrapText="1"/>
    </xf>
    <xf numFmtId="0" fontId="3" fillId="0" borderId="25" xfId="0" applyFont="1" applyBorder="1" applyAlignment="1">
      <alignment horizontal="center" vertical="top" wrapText="1"/>
    </xf>
    <xf numFmtId="0" fontId="57" fillId="10" borderId="39" xfId="0" applyFont="1" applyFill="1" applyBorder="1" applyAlignment="1">
      <alignment horizontal="center" wrapText="1"/>
    </xf>
    <xf numFmtId="0" fontId="57" fillId="10" borderId="10" xfId="0" applyFont="1" applyFill="1" applyBorder="1" applyAlignment="1">
      <alignment horizontal="center" wrapText="1"/>
    </xf>
    <xf numFmtId="0" fontId="57" fillId="0" borderId="39" xfId="0" applyFont="1" applyBorder="1" applyAlignment="1">
      <alignment horizontal="center" wrapText="1"/>
    </xf>
    <xf numFmtId="0" fontId="57" fillId="0" borderId="40" xfId="0" applyFont="1" applyFill="1" applyBorder="1" applyAlignment="1">
      <alignment horizontal="center" wrapText="1"/>
    </xf>
    <xf numFmtId="0" fontId="57" fillId="39" borderId="39" xfId="0" applyFont="1" applyFill="1" applyBorder="1" applyAlignment="1">
      <alignment horizontal="center" wrapText="1"/>
    </xf>
    <xf numFmtId="0" fontId="13" fillId="0" borderId="39" xfId="0" applyFont="1" applyBorder="1" applyAlignment="1">
      <alignment horizontal="center" wrapText="1"/>
    </xf>
    <xf numFmtId="0" fontId="12" fillId="0" borderId="12" xfId="0" applyFont="1" applyBorder="1" applyAlignment="1">
      <alignment horizontal="center" vertical="top" wrapText="1"/>
    </xf>
    <xf numFmtId="0" fontId="12" fillId="0" borderId="12" xfId="0" applyFont="1" applyBorder="1" applyAlignment="1">
      <alignment vertical="top" wrapText="1"/>
    </xf>
    <xf numFmtId="0" fontId="13" fillId="0" borderId="12" xfId="0" applyFont="1" applyFill="1" applyBorder="1" applyAlignment="1">
      <alignment vertical="top" wrapText="1"/>
    </xf>
    <xf numFmtId="0" fontId="12" fillId="0" borderId="12" xfId="0" applyFont="1" applyFill="1" applyBorder="1" applyAlignment="1">
      <alignment vertical="top" wrapText="1"/>
    </xf>
    <xf numFmtId="0" fontId="13" fillId="0" borderId="12" xfId="0" applyFont="1" applyBorder="1" applyAlignment="1">
      <alignment horizontal="center" vertical="top" wrapText="1"/>
    </xf>
    <xf numFmtId="0" fontId="56" fillId="0" borderId="12" xfId="0" applyFont="1" applyBorder="1" applyAlignment="1">
      <alignment horizontal="center"/>
    </xf>
    <xf numFmtId="0" fontId="56" fillId="0" borderId="0" xfId="0" applyNumberFormat="1" applyFont="1" applyAlignment="1">
      <alignment horizontal="left" vertical="justify" wrapText="1"/>
    </xf>
    <xf numFmtId="1" fontId="4" fillId="38" borderId="12" xfId="0" applyNumberFormat="1" applyFont="1" applyFill="1" applyBorder="1" applyAlignment="1">
      <alignment horizontal="center" wrapText="1"/>
    </xf>
    <xf numFmtId="0" fontId="4" fillId="0" borderId="41" xfId="0" applyFont="1" applyBorder="1" applyAlignment="1">
      <alignment horizontal="center" textRotation="90" wrapText="1"/>
    </xf>
    <xf numFmtId="0" fontId="4" fillId="38" borderId="35" xfId="0" applyFont="1" applyFill="1" applyBorder="1" applyAlignment="1">
      <alignment horizontal="center" wrapText="1"/>
    </xf>
    <xf numFmtId="0" fontId="3" fillId="10" borderId="35" xfId="0" applyFont="1" applyFill="1" applyBorder="1" applyAlignment="1">
      <alignment horizontal="center" wrapText="1"/>
    </xf>
    <xf numFmtId="0" fontId="4" fillId="40" borderId="42" xfId="0" applyFont="1" applyFill="1" applyBorder="1" applyAlignment="1">
      <alignment horizontal="center" wrapText="1"/>
    </xf>
    <xf numFmtId="1" fontId="4" fillId="10" borderId="34" xfId="0" applyNumberFormat="1" applyFont="1" applyFill="1" applyBorder="1" applyAlignment="1">
      <alignment horizontal="center" wrapText="1"/>
    </xf>
    <xf numFmtId="0" fontId="4" fillId="38" borderId="19" xfId="0" applyFont="1" applyFill="1" applyBorder="1" applyAlignment="1">
      <alignment horizontal="center" wrapText="1"/>
    </xf>
    <xf numFmtId="0" fontId="4" fillId="40" borderId="43" xfId="0" applyFont="1" applyFill="1" applyBorder="1" applyAlignment="1">
      <alignment horizontal="center" wrapText="1"/>
    </xf>
    <xf numFmtId="1" fontId="4" fillId="38" borderId="35" xfId="0" applyNumberFormat="1" applyFont="1" applyFill="1" applyBorder="1" applyAlignment="1">
      <alignment horizontal="center" wrapText="1"/>
    </xf>
    <xf numFmtId="1" fontId="3" fillId="0" borderId="35" xfId="0" applyNumberFormat="1" applyFont="1" applyBorder="1" applyAlignment="1">
      <alignment horizontal="center" wrapText="1"/>
    </xf>
    <xf numFmtId="0" fontId="4" fillId="40" borderId="40" xfId="0" applyFont="1" applyFill="1" applyBorder="1" applyAlignment="1">
      <alignment horizontal="center" wrapText="1"/>
    </xf>
    <xf numFmtId="0" fontId="4" fillId="10" borderId="44" xfId="0" applyFont="1" applyFill="1" applyBorder="1" applyAlignment="1">
      <alignment horizontal="center" wrapText="1"/>
    </xf>
    <xf numFmtId="0" fontId="4" fillId="36" borderId="27" xfId="0" applyFont="1" applyFill="1" applyBorder="1" applyAlignment="1">
      <alignment horizontal="center" wrapText="1"/>
    </xf>
    <xf numFmtId="1" fontId="4" fillId="37" borderId="17" xfId="0" applyNumberFormat="1" applyFont="1" applyFill="1" applyBorder="1" applyAlignment="1">
      <alignment horizontal="center" wrapText="1"/>
    </xf>
    <xf numFmtId="0" fontId="3" fillId="0" borderId="45" xfId="0" applyFont="1" applyBorder="1" applyAlignment="1">
      <alignment horizontal="center" wrapText="1"/>
    </xf>
    <xf numFmtId="0" fontId="4" fillId="36" borderId="44" xfId="0" applyFont="1" applyFill="1" applyBorder="1" applyAlignment="1">
      <alignment horizontal="center" wrapText="1"/>
    </xf>
    <xf numFmtId="0" fontId="4" fillId="37" borderId="34" xfId="0" applyFont="1" applyFill="1" applyBorder="1" applyAlignment="1">
      <alignment horizontal="center" wrapText="1"/>
    </xf>
    <xf numFmtId="0" fontId="4" fillId="10" borderId="27" xfId="0" applyFont="1" applyFill="1" applyBorder="1" applyAlignment="1">
      <alignment horizontal="center" wrapText="1"/>
    </xf>
    <xf numFmtId="0" fontId="4" fillId="10" borderId="42" xfId="0" applyFont="1" applyFill="1" applyBorder="1" applyAlignment="1">
      <alignment horizontal="center" wrapText="1"/>
    </xf>
    <xf numFmtId="1" fontId="3" fillId="10" borderId="35" xfId="0" applyNumberFormat="1" applyFont="1" applyFill="1" applyBorder="1" applyAlignment="1">
      <alignment horizontal="center" wrapText="1"/>
    </xf>
    <xf numFmtId="0" fontId="4" fillId="37" borderId="40" xfId="0" applyFont="1" applyFill="1" applyBorder="1" applyAlignment="1">
      <alignment horizontal="center" wrapText="1"/>
    </xf>
    <xf numFmtId="0" fontId="4" fillId="37" borderId="42" xfId="0" applyFont="1" applyFill="1" applyBorder="1" applyAlignment="1">
      <alignment horizontal="center" wrapText="1"/>
    </xf>
    <xf numFmtId="0" fontId="4" fillId="0" borderId="34" xfId="0" applyFont="1" applyBorder="1" applyAlignment="1">
      <alignment horizontal="center" wrapText="1"/>
    </xf>
    <xf numFmtId="0" fontId="4" fillId="10" borderId="30" xfId="0" applyFont="1" applyFill="1" applyBorder="1" applyAlignment="1">
      <alignment horizontal="center" wrapText="1"/>
    </xf>
    <xf numFmtId="0" fontId="3" fillId="39" borderId="35" xfId="0" applyFont="1" applyFill="1" applyBorder="1" applyAlignment="1">
      <alignment horizontal="center" wrapText="1"/>
    </xf>
    <xf numFmtId="0" fontId="4" fillId="39" borderId="42" xfId="0" applyFont="1" applyFill="1" applyBorder="1" applyAlignment="1">
      <alignment horizontal="center" wrapText="1"/>
    </xf>
    <xf numFmtId="0" fontId="4" fillId="39" borderId="34" xfId="0" applyFont="1" applyFill="1" applyBorder="1" applyAlignment="1">
      <alignment horizontal="center" wrapText="1"/>
    </xf>
    <xf numFmtId="0" fontId="4" fillId="37" borderId="43" xfId="0" applyFont="1" applyFill="1" applyBorder="1" applyAlignment="1">
      <alignment horizontal="center" wrapText="1"/>
    </xf>
    <xf numFmtId="0" fontId="4" fillId="39" borderId="27" xfId="0" applyFont="1" applyFill="1" applyBorder="1" applyAlignment="1">
      <alignment horizontal="center" wrapText="1"/>
    </xf>
    <xf numFmtId="0" fontId="4" fillId="37" borderId="30" xfId="0" applyFont="1" applyFill="1" applyBorder="1" applyAlignment="1">
      <alignment horizontal="center" wrapText="1"/>
    </xf>
    <xf numFmtId="0" fontId="3" fillId="10" borderId="20" xfId="0" applyFont="1" applyFill="1" applyBorder="1" applyAlignment="1">
      <alignment horizontal="center" wrapText="1"/>
    </xf>
    <xf numFmtId="0" fontId="3" fillId="10" borderId="27" xfId="0" applyFont="1" applyFill="1" applyBorder="1" applyAlignment="1">
      <alignment horizontal="center" wrapText="1"/>
    </xf>
    <xf numFmtId="0" fontId="4" fillId="0" borderId="14" xfId="0" applyFont="1" applyBorder="1" applyAlignment="1">
      <alignment horizontal="right" wrapText="1"/>
    </xf>
    <xf numFmtId="0" fontId="11" fillId="0" borderId="20" xfId="0" applyFont="1" applyBorder="1" applyAlignment="1">
      <alignment vertical="top" wrapText="1"/>
    </xf>
    <xf numFmtId="0" fontId="11" fillId="0" borderId="31" xfId="0" applyFont="1" applyBorder="1" applyAlignment="1">
      <alignment vertical="justify" wrapText="1"/>
    </xf>
    <xf numFmtId="0" fontId="11" fillId="0" borderId="31" xfId="0" applyFont="1" applyBorder="1" applyAlignment="1">
      <alignment horizontal="center" vertical="center" wrapText="1"/>
    </xf>
    <xf numFmtId="0" fontId="3" fillId="0" borderId="31" xfId="0" applyFont="1" applyBorder="1" applyAlignment="1">
      <alignment horizontal="center" wrapText="1"/>
    </xf>
    <xf numFmtId="0" fontId="3" fillId="0" borderId="33" xfId="0" applyFont="1" applyBorder="1" applyAlignment="1">
      <alignment horizontal="center" wrapText="1"/>
    </xf>
    <xf numFmtId="0" fontId="57" fillId="10" borderId="46" xfId="0" applyFont="1" applyFill="1" applyBorder="1" applyAlignment="1">
      <alignment horizontal="center" wrapText="1"/>
    </xf>
    <xf numFmtId="0" fontId="4" fillId="10" borderId="35" xfId="0" applyFont="1" applyFill="1" applyBorder="1" applyAlignment="1">
      <alignment horizontal="center" wrapText="1"/>
    </xf>
    <xf numFmtId="0" fontId="4" fillId="10" borderId="45" xfId="0" applyFont="1" applyFill="1" applyBorder="1" applyAlignment="1">
      <alignment horizontal="center" wrapText="1"/>
    </xf>
    <xf numFmtId="0" fontId="4" fillId="0" borderId="30" xfId="0" applyFont="1" applyBorder="1" applyAlignment="1">
      <alignment horizontal="center" wrapText="1"/>
    </xf>
    <xf numFmtId="0" fontId="57" fillId="0" borderId="46" xfId="0" applyFont="1" applyBorder="1" applyAlignment="1">
      <alignment horizontal="center" wrapText="1"/>
    </xf>
    <xf numFmtId="0" fontId="57" fillId="0" borderId="35" xfId="0" applyFont="1" applyBorder="1" applyAlignment="1">
      <alignment horizontal="center" wrapText="1"/>
    </xf>
    <xf numFmtId="0" fontId="4" fillId="0" borderId="35" xfId="0" applyFont="1" applyBorder="1" applyAlignment="1">
      <alignment horizontal="center" wrapText="1"/>
    </xf>
    <xf numFmtId="0" fontId="4" fillId="0" borderId="45" xfId="0" applyFont="1" applyBorder="1" applyAlignment="1">
      <alignment horizontal="center" wrapText="1"/>
    </xf>
    <xf numFmtId="0" fontId="57" fillId="10" borderId="17" xfId="0" applyFont="1" applyFill="1" applyBorder="1" applyAlignment="1">
      <alignment horizontal="center" wrapText="1"/>
    </xf>
    <xf numFmtId="0" fontId="57" fillId="39" borderId="46" xfId="0" applyFont="1" applyFill="1" applyBorder="1" applyAlignment="1">
      <alignment horizontal="center" wrapText="1"/>
    </xf>
    <xf numFmtId="0" fontId="57" fillId="39" borderId="35" xfId="0" applyFont="1" applyFill="1" applyBorder="1" applyAlignment="1">
      <alignment horizontal="center" wrapText="1"/>
    </xf>
    <xf numFmtId="0" fontId="4" fillId="39" borderId="35" xfId="0" applyFont="1" applyFill="1" applyBorder="1" applyAlignment="1">
      <alignment horizontal="center" wrapText="1"/>
    </xf>
    <xf numFmtId="0" fontId="4" fillId="39" borderId="45" xfId="0" applyFont="1" applyFill="1" applyBorder="1" applyAlignment="1">
      <alignment horizontal="center" wrapText="1"/>
    </xf>
    <xf numFmtId="0" fontId="57" fillId="0" borderId="17" xfId="0" applyFont="1" applyFill="1" applyBorder="1" applyAlignment="1">
      <alignment horizontal="center" wrapText="1"/>
    </xf>
    <xf numFmtId="0" fontId="4" fillId="0" borderId="30" xfId="0" applyFont="1" applyFill="1" applyBorder="1" applyAlignment="1">
      <alignment horizontal="center" wrapText="1"/>
    </xf>
    <xf numFmtId="0" fontId="13" fillId="39" borderId="22" xfId="0" applyFont="1" applyFill="1" applyBorder="1" applyAlignment="1">
      <alignment horizontal="center" wrapText="1"/>
    </xf>
    <xf numFmtId="0" fontId="13" fillId="39" borderId="21" xfId="0" applyFont="1" applyFill="1" applyBorder="1" applyAlignment="1">
      <alignment horizontal="center" wrapText="1"/>
    </xf>
    <xf numFmtId="0" fontId="3" fillId="39" borderId="21" xfId="0" applyFont="1" applyFill="1" applyBorder="1" applyAlignment="1">
      <alignment horizontal="center" wrapText="1"/>
    </xf>
    <xf numFmtId="0" fontId="4" fillId="39" borderId="21" xfId="0" applyFont="1" applyFill="1" applyBorder="1" applyAlignment="1">
      <alignment horizontal="center" wrapText="1"/>
    </xf>
    <xf numFmtId="0" fontId="4" fillId="39" borderId="29" xfId="0" applyFont="1" applyFill="1" applyBorder="1" applyAlignment="1">
      <alignment horizontal="center" wrapText="1"/>
    </xf>
    <xf numFmtId="0" fontId="13" fillId="39" borderId="47" xfId="0" applyFont="1" applyFill="1" applyBorder="1" applyAlignment="1">
      <alignment horizontal="center" wrapText="1"/>
    </xf>
    <xf numFmtId="0" fontId="13" fillId="0" borderId="48" xfId="0" applyFont="1" applyBorder="1" applyAlignment="1">
      <alignment horizontal="center" wrapText="1"/>
    </xf>
    <xf numFmtId="0" fontId="13" fillId="0" borderId="49" xfId="0" applyFont="1" applyBorder="1" applyAlignment="1">
      <alignment horizontal="center" wrapText="1"/>
    </xf>
    <xf numFmtId="0" fontId="3" fillId="0" borderId="49" xfId="0" applyFont="1" applyBorder="1" applyAlignment="1">
      <alignment horizontal="center" wrapText="1"/>
    </xf>
    <xf numFmtId="0" fontId="4" fillId="0" borderId="49" xfId="0" applyFont="1" applyBorder="1" applyAlignment="1">
      <alignment horizontal="center" wrapText="1"/>
    </xf>
    <xf numFmtId="0" fontId="3" fillId="0" borderId="50" xfId="0" applyFont="1" applyBorder="1" applyAlignment="1">
      <alignment horizontal="center" wrapText="1"/>
    </xf>
    <xf numFmtId="0" fontId="13" fillId="0" borderId="10" xfId="0" applyFont="1" applyBorder="1" applyAlignment="1">
      <alignment horizontal="center" wrapText="1"/>
    </xf>
    <xf numFmtId="0" fontId="4" fillId="36" borderId="34" xfId="0" applyFont="1" applyFill="1" applyBorder="1" applyAlignment="1">
      <alignment horizontal="center" wrapText="1"/>
    </xf>
    <xf numFmtId="0" fontId="3" fillId="0" borderId="49" xfId="0" applyFont="1" applyFill="1" applyBorder="1" applyAlignment="1">
      <alignment horizontal="center" wrapText="1"/>
    </xf>
    <xf numFmtId="0" fontId="3" fillId="39" borderId="49" xfId="0" applyFont="1" applyFill="1" applyBorder="1" applyAlignment="1">
      <alignment horizontal="center" wrapText="1"/>
    </xf>
    <xf numFmtId="0" fontId="13" fillId="0" borderId="15" xfId="0" applyFont="1" applyBorder="1" applyAlignment="1">
      <alignment horizontal="center" wrapText="1"/>
    </xf>
    <xf numFmtId="0" fontId="4" fillId="0" borderId="28" xfId="0" applyFont="1" applyBorder="1" applyAlignment="1">
      <alignment horizontal="center" wrapText="1"/>
    </xf>
    <xf numFmtId="0" fontId="4" fillId="37" borderId="51" xfId="0" applyFont="1" applyFill="1" applyBorder="1" applyAlignment="1">
      <alignment horizontal="center" wrapText="1"/>
    </xf>
    <xf numFmtId="0" fontId="4" fillId="39" borderId="44" xfId="0" applyFont="1" applyFill="1" applyBorder="1" applyAlignment="1">
      <alignment horizontal="center" wrapText="1"/>
    </xf>
    <xf numFmtId="0" fontId="4" fillId="36" borderId="46" xfId="0" applyFont="1" applyFill="1" applyBorder="1" applyAlignment="1">
      <alignment horizontal="center" wrapText="1"/>
    </xf>
    <xf numFmtId="0" fontId="4" fillId="36" borderId="52" xfId="0" applyFont="1" applyFill="1" applyBorder="1" applyAlignment="1">
      <alignment horizontal="center" wrapText="1"/>
    </xf>
    <xf numFmtId="0" fontId="4" fillId="37" borderId="53" xfId="0" applyFont="1" applyFill="1" applyBorder="1" applyAlignment="1">
      <alignment horizontal="center" wrapText="1"/>
    </xf>
    <xf numFmtId="1" fontId="3" fillId="39" borderId="35" xfId="0" applyNumberFormat="1" applyFont="1" applyFill="1" applyBorder="1" applyAlignment="1">
      <alignment horizontal="center" wrapText="1"/>
    </xf>
    <xf numFmtId="0" fontId="4" fillId="36" borderId="17" xfId="0" applyFont="1" applyFill="1" applyBorder="1" applyAlignment="1">
      <alignment horizontal="center" wrapText="1"/>
    </xf>
    <xf numFmtId="0" fontId="4" fillId="36" borderId="54" xfId="0" applyFont="1" applyFill="1" applyBorder="1" applyAlignment="1">
      <alignment horizontal="center" wrapText="1"/>
    </xf>
    <xf numFmtId="0" fontId="10" fillId="0" borderId="51" xfId="0" applyFont="1" applyFill="1" applyBorder="1" applyAlignment="1">
      <alignment vertical="justify" wrapText="1"/>
    </xf>
    <xf numFmtId="0" fontId="4" fillId="0" borderId="55" xfId="0" applyFont="1" applyBorder="1" applyAlignment="1">
      <alignment horizontal="center" vertical="top" wrapText="1"/>
    </xf>
    <xf numFmtId="0" fontId="4" fillId="0" borderId="11" xfId="0" applyFont="1" applyBorder="1" applyAlignment="1">
      <alignment horizontal="center" vertical="top" wrapText="1"/>
    </xf>
    <xf numFmtId="0" fontId="5" fillId="0" borderId="55" xfId="0" applyFont="1" applyBorder="1" applyAlignment="1">
      <alignment horizontal="center" vertical="top" wrapText="1"/>
    </xf>
    <xf numFmtId="0" fontId="5" fillId="0" borderId="11" xfId="0" applyFont="1" applyBorder="1" applyAlignment="1">
      <alignment horizontal="center" vertical="top" wrapText="1"/>
    </xf>
    <xf numFmtId="0" fontId="4" fillId="0" borderId="56" xfId="0" applyFont="1" applyBorder="1" applyAlignment="1">
      <alignment horizontal="center" vertical="top" wrapText="1"/>
    </xf>
    <xf numFmtId="0" fontId="4" fillId="0" borderId="57" xfId="0" applyFont="1" applyBorder="1" applyAlignment="1">
      <alignment horizontal="center" vertical="top" wrapText="1"/>
    </xf>
    <xf numFmtId="0" fontId="5" fillId="0" borderId="38" xfId="0" applyFont="1" applyBorder="1" applyAlignment="1">
      <alignment horizontal="center" vertical="top" wrapText="1"/>
    </xf>
    <xf numFmtId="0" fontId="5" fillId="0" borderId="10" xfId="0" applyFont="1" applyBorder="1" applyAlignment="1">
      <alignment horizontal="center" vertical="top" wrapText="1"/>
    </xf>
    <xf numFmtId="0" fontId="3" fillId="0" borderId="55" xfId="0" applyFont="1" applyBorder="1" applyAlignment="1">
      <alignment horizontal="center" vertical="top" wrapText="1"/>
    </xf>
    <xf numFmtId="0" fontId="3" fillId="0" borderId="58" xfId="0" applyFont="1" applyBorder="1" applyAlignment="1">
      <alignment horizontal="center" vertical="top" wrapText="1"/>
    </xf>
    <xf numFmtId="0" fontId="3" fillId="0" borderId="11" xfId="0" applyFont="1" applyBorder="1" applyAlignment="1">
      <alignment horizontal="center" vertical="top" wrapText="1"/>
    </xf>
    <xf numFmtId="0" fontId="3" fillId="0" borderId="59" xfId="0" applyFont="1" applyBorder="1" applyAlignment="1">
      <alignment horizontal="center" vertical="top" wrapText="1"/>
    </xf>
    <xf numFmtId="0" fontId="3" fillId="0" borderId="60" xfId="0" applyFont="1" applyBorder="1" applyAlignment="1">
      <alignment horizontal="center" vertical="top" wrapText="1"/>
    </xf>
    <xf numFmtId="0" fontId="3" fillId="0" borderId="61" xfId="0" applyFont="1" applyBorder="1" applyAlignment="1">
      <alignment horizontal="center" vertical="top" wrapText="1"/>
    </xf>
    <xf numFmtId="0" fontId="3" fillId="0" borderId="55" xfId="0" applyFont="1" applyBorder="1" applyAlignment="1">
      <alignment vertical="top" wrapText="1"/>
    </xf>
    <xf numFmtId="0" fontId="3" fillId="0" borderId="11" xfId="0" applyFont="1" applyBorder="1" applyAlignment="1">
      <alignment vertical="top" wrapText="1"/>
    </xf>
    <xf numFmtId="0" fontId="4" fillId="0" borderId="55" xfId="0" applyFont="1" applyBorder="1" applyAlignment="1">
      <alignment horizontal="center" wrapText="1"/>
    </xf>
    <xf numFmtId="0" fontId="4" fillId="0" borderId="58" xfId="0" applyFont="1" applyBorder="1" applyAlignment="1">
      <alignment horizontal="center" wrapText="1"/>
    </xf>
    <xf numFmtId="0" fontId="4" fillId="0" borderId="11" xfId="0" applyFont="1" applyBorder="1" applyAlignment="1">
      <alignment horizontal="center" wrapText="1"/>
    </xf>
    <xf numFmtId="0" fontId="4" fillId="0" borderId="0" xfId="0" applyFont="1" applyAlignment="1">
      <alignment horizontal="center"/>
    </xf>
    <xf numFmtId="0" fontId="4" fillId="0" borderId="59" xfId="0" applyFont="1" applyBorder="1" applyAlignment="1">
      <alignment horizontal="center" wrapText="1"/>
    </xf>
    <xf numFmtId="0" fontId="4" fillId="0" borderId="61" xfId="0" applyFont="1" applyBorder="1" applyAlignment="1">
      <alignment horizontal="center" wrapText="1"/>
    </xf>
    <xf numFmtId="0" fontId="17" fillId="0" borderId="59" xfId="0" applyFont="1" applyBorder="1" applyAlignment="1">
      <alignment horizontal="center"/>
    </xf>
    <xf numFmtId="0" fontId="17" fillId="0" borderId="60" xfId="0" applyFont="1" applyBorder="1" applyAlignment="1">
      <alignment horizontal="center"/>
    </xf>
    <xf numFmtId="0" fontId="17" fillId="0" borderId="61" xfId="0" applyFont="1" applyBorder="1" applyAlignment="1">
      <alignment horizontal="center"/>
    </xf>
    <xf numFmtId="0" fontId="4" fillId="0" borderId="12" xfId="0" applyFont="1" applyBorder="1" applyAlignment="1">
      <alignment horizontal="right" wrapText="1"/>
    </xf>
    <xf numFmtId="0" fontId="4" fillId="0" borderId="21" xfId="0" applyFont="1" applyBorder="1" applyAlignment="1">
      <alignment horizontal="right" wrapText="1"/>
    </xf>
    <xf numFmtId="0" fontId="4" fillId="0" borderId="35" xfId="0" applyFont="1" applyBorder="1" applyAlignment="1">
      <alignment horizontal="right" wrapText="1"/>
    </xf>
    <xf numFmtId="0" fontId="4" fillId="36" borderId="62" xfId="0" applyFont="1" applyFill="1" applyBorder="1" applyAlignment="1">
      <alignment horizontal="center" vertical="center" wrapText="1"/>
    </xf>
    <xf numFmtId="0" fontId="4" fillId="36" borderId="42" xfId="0" applyFont="1" applyFill="1" applyBorder="1" applyAlignment="1">
      <alignment horizontal="center" vertical="center" wrapText="1"/>
    </xf>
    <xf numFmtId="0" fontId="4" fillId="38" borderId="21" xfId="0" applyFont="1" applyFill="1" applyBorder="1" applyAlignment="1">
      <alignment horizontal="center" vertical="center" wrapText="1"/>
    </xf>
    <xf numFmtId="0" fontId="4" fillId="38" borderId="35" xfId="0" applyFont="1" applyFill="1" applyBorder="1" applyAlignment="1">
      <alignment horizontal="center" vertical="center" wrapText="1"/>
    </xf>
    <xf numFmtId="0" fontId="4" fillId="40" borderId="47" xfId="0" applyFont="1" applyFill="1" applyBorder="1" applyAlignment="1">
      <alignment horizontal="center" vertical="center" wrapText="1"/>
    </xf>
    <xf numFmtId="0" fontId="4" fillId="40" borderId="63" xfId="0" applyFont="1" applyFill="1" applyBorder="1" applyAlignment="1">
      <alignment horizontal="center" vertical="center" wrapText="1"/>
    </xf>
    <xf numFmtId="0" fontId="4" fillId="0" borderId="14" xfId="0" applyFont="1" applyBorder="1" applyAlignment="1">
      <alignment wrapText="1"/>
    </xf>
    <xf numFmtId="0" fontId="4" fillId="0" borderId="12" xfId="0" applyFont="1" applyBorder="1" applyAlignment="1">
      <alignment wrapText="1"/>
    </xf>
    <xf numFmtId="0" fontId="4" fillId="36" borderId="29" xfId="0" applyFont="1" applyFill="1" applyBorder="1" applyAlignment="1">
      <alignment horizontal="center" vertical="center" wrapText="1"/>
    </xf>
    <xf numFmtId="0" fontId="4" fillId="36" borderId="45"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1" fillId="0" borderId="21" xfId="0" applyFont="1" applyBorder="1" applyAlignment="1">
      <alignment vertical="top" wrapText="1"/>
    </xf>
    <xf numFmtId="0" fontId="11" fillId="0" borderId="35" xfId="0" applyFont="1" applyBorder="1" applyAlignment="1">
      <alignment vertical="top" wrapText="1"/>
    </xf>
    <xf numFmtId="0" fontId="4" fillId="0" borderId="21" xfId="0" applyFont="1" applyBorder="1" applyAlignment="1">
      <alignment wrapText="1"/>
    </xf>
    <xf numFmtId="0" fontId="4" fillId="0" borderId="64" xfId="0" applyFont="1" applyBorder="1" applyAlignment="1">
      <alignment wrapText="1"/>
    </xf>
    <xf numFmtId="0" fontId="4" fillId="0" borderId="35" xfId="0" applyFont="1" applyBorder="1" applyAlignment="1">
      <alignment wrapText="1"/>
    </xf>
    <xf numFmtId="0" fontId="4" fillId="0" borderId="14" xfId="0" applyFont="1" applyBorder="1" applyAlignment="1">
      <alignment horizontal="right" wrapText="1"/>
    </xf>
    <xf numFmtId="0" fontId="4" fillId="0" borderId="56" xfId="0" applyFont="1" applyBorder="1" applyAlignment="1">
      <alignment horizontal="center" wrapText="1"/>
    </xf>
    <xf numFmtId="0" fontId="4" fillId="0" borderId="57" xfId="0" applyFont="1" applyBorder="1" applyAlignment="1">
      <alignment horizontal="center" wrapText="1"/>
    </xf>
    <xf numFmtId="0" fontId="4" fillId="0" borderId="65" xfId="0" applyFont="1" applyBorder="1" applyAlignment="1">
      <alignment horizontal="center" wrapText="1"/>
    </xf>
    <xf numFmtId="0" fontId="4" fillId="0" borderId="66" xfId="0" applyFont="1" applyBorder="1" applyAlignment="1">
      <alignment horizontal="center" wrapText="1"/>
    </xf>
    <xf numFmtId="0" fontId="4" fillId="0" borderId="38" xfId="0" applyFont="1" applyBorder="1" applyAlignment="1">
      <alignment horizontal="center" wrapText="1"/>
    </xf>
    <xf numFmtId="0" fontId="4" fillId="0" borderId="10" xfId="0" applyFont="1" applyBorder="1" applyAlignment="1">
      <alignment horizontal="center" wrapText="1"/>
    </xf>
    <xf numFmtId="0" fontId="4" fillId="0" borderId="67" xfId="0" applyFont="1" applyBorder="1" applyAlignment="1">
      <alignment horizontal="center" wrapText="1"/>
    </xf>
    <xf numFmtId="0" fontId="4" fillId="0" borderId="68" xfId="0" applyFont="1" applyBorder="1" applyAlignment="1">
      <alignment horizontal="center" wrapText="1"/>
    </xf>
    <xf numFmtId="0" fontId="0" fillId="0" borderId="69" xfId="0" applyBorder="1" applyAlignment="1">
      <alignment/>
    </xf>
    <xf numFmtId="0" fontId="0" fillId="0" borderId="70" xfId="0" applyBorder="1" applyAlignment="1">
      <alignment/>
    </xf>
    <xf numFmtId="0" fontId="0" fillId="0" borderId="71" xfId="0" applyBorder="1" applyAlignment="1">
      <alignment/>
    </xf>
    <xf numFmtId="0" fontId="3" fillId="0" borderId="59" xfId="0" applyFont="1" applyBorder="1" applyAlignment="1">
      <alignment horizontal="center" wrapText="1"/>
    </xf>
    <xf numFmtId="0" fontId="3" fillId="0" borderId="61" xfId="0" applyFont="1" applyBorder="1" applyAlignment="1">
      <alignment horizontal="center" wrapText="1"/>
    </xf>
    <xf numFmtId="0" fontId="61" fillId="0" borderId="55" xfId="0" applyFont="1" applyBorder="1" applyAlignment="1">
      <alignment horizontal="center" textRotation="90"/>
    </xf>
    <xf numFmtId="0" fontId="61" fillId="0" borderId="58" xfId="0" applyFont="1" applyBorder="1" applyAlignment="1">
      <alignment horizontal="center" textRotation="90"/>
    </xf>
    <xf numFmtId="0" fontId="61" fillId="0" borderId="11" xfId="0" applyFont="1" applyBorder="1" applyAlignment="1">
      <alignment horizontal="center" textRotation="90"/>
    </xf>
    <xf numFmtId="0" fontId="4" fillId="36" borderId="13" xfId="0" applyFont="1" applyFill="1" applyBorder="1" applyAlignment="1">
      <alignment horizontal="center" vertical="center" wrapText="1"/>
    </xf>
    <xf numFmtId="0" fontId="4" fillId="36" borderId="34" xfId="0" applyFont="1" applyFill="1" applyBorder="1" applyAlignment="1">
      <alignment horizontal="center" vertical="center" wrapText="1"/>
    </xf>
    <xf numFmtId="0" fontId="4" fillId="0" borderId="53" xfId="0" applyFont="1" applyBorder="1" applyAlignment="1">
      <alignment horizontal="center" textRotation="90" wrapText="1"/>
    </xf>
    <xf numFmtId="0" fontId="4" fillId="0" borderId="41" xfId="0" applyFont="1" applyBorder="1" applyAlignment="1">
      <alignment horizontal="center" textRotation="90" wrapText="1"/>
    </xf>
    <xf numFmtId="0" fontId="4" fillId="0" borderId="72" xfId="0" applyFont="1" applyBorder="1" applyAlignment="1">
      <alignment horizontal="center" textRotation="90" wrapText="1"/>
    </xf>
    <xf numFmtId="0" fontId="3" fillId="0" borderId="2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1" xfId="0" applyFont="1" applyBorder="1" applyAlignment="1">
      <alignment horizontal="left" wrapText="1"/>
    </xf>
    <xf numFmtId="0" fontId="3" fillId="0" borderId="64" xfId="0" applyFont="1" applyBorder="1" applyAlignment="1">
      <alignment horizontal="left" wrapText="1"/>
    </xf>
    <xf numFmtId="0" fontId="3" fillId="0" borderId="49" xfId="0" applyFont="1" applyBorder="1" applyAlignment="1">
      <alignment horizontal="left" wrapText="1"/>
    </xf>
    <xf numFmtId="0" fontId="4" fillId="0" borderId="14" xfId="0" applyFont="1" applyBorder="1" applyAlignment="1">
      <alignment horizontal="center" textRotation="90" wrapText="1"/>
    </xf>
    <xf numFmtId="0" fontId="4" fillId="0" borderId="12" xfId="0" applyFont="1" applyBorder="1" applyAlignment="1">
      <alignment horizontal="center" textRotation="90" wrapText="1"/>
    </xf>
    <xf numFmtId="0" fontId="4" fillId="0" borderId="25" xfId="0" applyFont="1" applyBorder="1" applyAlignment="1">
      <alignment horizontal="center" textRotation="90" wrapText="1"/>
    </xf>
    <xf numFmtId="0" fontId="3" fillId="0" borderId="14" xfId="0" applyFont="1" applyBorder="1" applyAlignment="1">
      <alignment wrapText="1"/>
    </xf>
    <xf numFmtId="0" fontId="3" fillId="0" borderId="22" xfId="0" applyFont="1" applyBorder="1" applyAlignment="1">
      <alignment wrapText="1"/>
    </xf>
    <xf numFmtId="0" fontId="3" fillId="0" borderId="12" xfId="0" applyFont="1" applyBorder="1" applyAlignment="1">
      <alignment wrapText="1"/>
    </xf>
    <xf numFmtId="0" fontId="3" fillId="0" borderId="21" xfId="0" applyFont="1" applyBorder="1" applyAlignment="1">
      <alignment wrapText="1"/>
    </xf>
    <xf numFmtId="0" fontId="62" fillId="0" borderId="29" xfId="0" applyFont="1" applyBorder="1" applyAlignment="1">
      <alignment horizontal="center"/>
    </xf>
    <xf numFmtId="0" fontId="62" fillId="0" borderId="73" xfId="0" applyFont="1" applyBorder="1" applyAlignment="1">
      <alignment horizontal="center"/>
    </xf>
    <xf numFmtId="0" fontId="62" fillId="0" borderId="45" xfId="0" applyFont="1" applyBorder="1" applyAlignment="1">
      <alignment horizontal="center"/>
    </xf>
    <xf numFmtId="0" fontId="62" fillId="0" borderId="62" xfId="0" applyFont="1" applyBorder="1" applyAlignment="1">
      <alignment horizontal="center"/>
    </xf>
    <xf numFmtId="0" fontId="62" fillId="0" borderId="0" xfId="0" applyFont="1" applyBorder="1" applyAlignment="1">
      <alignment horizontal="center"/>
    </xf>
    <xf numFmtId="0" fontId="62" fillId="0" borderId="42" xfId="0" applyFont="1" applyBorder="1" applyAlignment="1">
      <alignment horizontal="center"/>
    </xf>
    <xf numFmtId="0" fontId="4" fillId="0" borderId="74" xfId="0" applyFont="1" applyBorder="1" applyAlignment="1">
      <alignment horizontal="center" textRotation="90" wrapText="1"/>
    </xf>
    <xf numFmtId="0" fontId="4" fillId="0" borderId="75" xfId="0" applyFont="1" applyBorder="1" applyAlignment="1">
      <alignment horizontal="center" textRotation="90" wrapText="1"/>
    </xf>
    <xf numFmtId="0" fontId="4" fillId="0" borderId="76" xfId="0" applyFont="1" applyBorder="1" applyAlignment="1">
      <alignment horizontal="center" textRotation="90" wrapText="1"/>
    </xf>
    <xf numFmtId="0" fontId="4" fillId="0" borderId="74" xfId="0" applyFont="1" applyBorder="1" applyAlignment="1">
      <alignment horizontal="center" wrapText="1"/>
    </xf>
    <xf numFmtId="0" fontId="4" fillId="0" borderId="75" xfId="0" applyFont="1" applyBorder="1" applyAlignment="1">
      <alignment horizontal="center" wrapText="1"/>
    </xf>
    <xf numFmtId="0" fontId="4" fillId="0" borderId="76" xfId="0" applyFont="1" applyBorder="1" applyAlignment="1">
      <alignment horizontal="center" wrapText="1"/>
    </xf>
    <xf numFmtId="0" fontId="4" fillId="0" borderId="69" xfId="0" applyFont="1" applyBorder="1" applyAlignment="1">
      <alignment horizontal="center" vertical="top" wrapText="1"/>
    </xf>
    <xf numFmtId="0" fontId="4" fillId="0" borderId="70" xfId="0" applyFont="1" applyBorder="1" applyAlignment="1">
      <alignment horizontal="center" vertical="top" wrapText="1"/>
    </xf>
    <xf numFmtId="0" fontId="4" fillId="0" borderId="67" xfId="0" applyFont="1" applyBorder="1" applyAlignment="1">
      <alignment horizontal="center" vertical="top" wrapText="1"/>
    </xf>
    <xf numFmtId="0" fontId="4" fillId="0" borderId="71" xfId="0" applyFont="1" applyBorder="1" applyAlignment="1">
      <alignment horizontal="center" vertical="top" wrapText="1"/>
    </xf>
    <xf numFmtId="0" fontId="3" fillId="0" borderId="12" xfId="0" applyFont="1" applyBorder="1" applyAlignment="1">
      <alignment horizontal="center" wrapText="1"/>
    </xf>
    <xf numFmtId="0" fontId="3" fillId="0" borderId="19" xfId="0" applyFont="1" applyBorder="1" applyAlignment="1">
      <alignment horizontal="center" wrapText="1"/>
    </xf>
    <xf numFmtId="0" fontId="4" fillId="0" borderId="77" xfId="0" applyFont="1" applyBorder="1" applyAlignment="1">
      <alignment horizontal="center" wrapText="1"/>
    </xf>
    <xf numFmtId="0" fontId="12" fillId="0" borderId="73" xfId="0" applyFont="1" applyBorder="1" applyAlignment="1">
      <alignment/>
    </xf>
    <xf numFmtId="0" fontId="12" fillId="0" borderId="0" xfId="0" applyFont="1" applyAlignment="1">
      <alignment horizontal="center"/>
    </xf>
    <xf numFmtId="0" fontId="3" fillId="0" borderId="25" xfId="0" applyFont="1" applyBorder="1" applyAlignment="1">
      <alignment wrapText="1"/>
    </xf>
    <xf numFmtId="0" fontId="3" fillId="0" borderId="29" xfId="0" applyFont="1" applyBorder="1" applyAlignment="1">
      <alignment wrapText="1"/>
    </xf>
    <xf numFmtId="0" fontId="4" fillId="36" borderId="33" xfId="0" applyFont="1" applyFill="1" applyBorder="1" applyAlignment="1">
      <alignment horizontal="center" vertical="center" wrapText="1"/>
    </xf>
    <xf numFmtId="0" fontId="4" fillId="36" borderId="44" xfId="0" applyFont="1" applyFill="1" applyBorder="1" applyAlignment="1">
      <alignment horizontal="center" vertical="center" wrapText="1"/>
    </xf>
    <xf numFmtId="0" fontId="4" fillId="37" borderId="33" xfId="0" applyFont="1" applyFill="1" applyBorder="1" applyAlignment="1">
      <alignment horizontal="center" vertical="center" wrapText="1"/>
    </xf>
    <xf numFmtId="0" fontId="4" fillId="37" borderId="44" xfId="0" applyFont="1" applyFill="1" applyBorder="1" applyAlignment="1">
      <alignment horizontal="center" vertical="center" wrapText="1"/>
    </xf>
    <xf numFmtId="0" fontId="14" fillId="0" borderId="0" xfId="0" applyFont="1" applyAlignment="1">
      <alignment horizontal="center" wrapText="1"/>
    </xf>
    <xf numFmtId="0" fontId="6"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12" fillId="0" borderId="0" xfId="0" applyFont="1" applyAlignment="1">
      <alignment horizontal="left"/>
    </xf>
    <xf numFmtId="0" fontId="58" fillId="0" borderId="0" xfId="0" applyFont="1" applyAlignment="1">
      <alignment/>
    </xf>
    <xf numFmtId="0" fontId="0" fillId="0" borderId="0" xfId="0" applyAlignment="1">
      <alignment/>
    </xf>
    <xf numFmtId="0" fontId="6" fillId="0" borderId="0" xfId="0" applyFont="1" applyAlignment="1">
      <alignment horizontal="left" indent="2"/>
    </xf>
    <xf numFmtId="0" fontId="6" fillId="0" borderId="0" xfId="0" applyFont="1" applyAlignment="1">
      <alignment/>
    </xf>
    <xf numFmtId="0" fontId="6" fillId="0" borderId="0" xfId="0"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028"/>
          <c:w val="0.86525"/>
          <c:h val="0.93025"/>
        </c:manualLayout>
      </c:layout>
      <c:barChart>
        <c:barDir val="col"/>
        <c:grouping val="clustered"/>
        <c:varyColors val="0"/>
        <c:ser>
          <c:idx val="0"/>
          <c:order val="0"/>
          <c:tx>
            <c:strRef>
              <c:f>#REF!</c:f>
              <c:strCache>
                <c:ptCount val="1"/>
                <c:pt idx="0">
                  <c:v>#ССЫЛКА!</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#ССЫЛКА!</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#ССЫЛКА!</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3"/>
          <c:order val="3"/>
          <c:tx>
            <c:strRef>
              <c:f>#REF!</c:f>
              <c:strCache>
                <c:ptCount val="1"/>
                <c:pt idx="0">
                  <c:v>#ССЫЛКА!</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4"/>
          <c:order val="4"/>
          <c:tx>
            <c:strRef>
              <c:f>#REF!</c:f>
              <c:strCache>
                <c:ptCount val="1"/>
                <c:pt idx="0">
                  <c:v>#ССЫЛКА!</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5"/>
          <c:order val="5"/>
          <c:tx>
            <c:strRef>
              <c:f>#REF!</c:f>
              <c:strCache>
                <c:ptCount val="1"/>
                <c:pt idx="0">
                  <c:v>#ССЫЛКА!</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6"/>
          <c:order val="6"/>
          <c:tx>
            <c:strRef>
              <c:f>#REF!</c:f>
              <c:strCache>
                <c:ptCount val="1"/>
                <c:pt idx="0">
                  <c:v>#ССЫЛКА!</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7"/>
          <c:order val="7"/>
          <c:tx>
            <c:strRef>
              <c:f>#REF!</c:f>
              <c:strCache>
                <c:ptCount val="1"/>
                <c:pt idx="0">
                  <c:v>#ССЫЛКА!</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66736880"/>
        <c:axId val="63761009"/>
      </c:barChart>
      <c:catAx>
        <c:axId val="66736880"/>
        <c:scaling>
          <c:orientation val="minMax"/>
        </c:scaling>
        <c:axPos val="b"/>
        <c:delete val="0"/>
        <c:numFmt formatCode="General" sourceLinked="1"/>
        <c:majorTickMark val="out"/>
        <c:minorTickMark val="none"/>
        <c:tickLblPos val="nextTo"/>
        <c:spPr>
          <a:ln w="3175">
            <a:solidFill>
              <a:srgbClr val="808080"/>
            </a:solidFill>
          </a:ln>
        </c:spPr>
        <c:crossAx val="63761009"/>
        <c:crosses val="autoZero"/>
        <c:auto val="1"/>
        <c:lblOffset val="100"/>
        <c:tickLblSkip val="1"/>
        <c:noMultiLvlLbl val="0"/>
      </c:catAx>
      <c:valAx>
        <c:axId val="6376100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736880"/>
        <c:crossesAt val="1"/>
        <c:crossBetween val="between"/>
        <c:dispUnits/>
      </c:valAx>
      <c:spPr>
        <a:solidFill>
          <a:srgbClr val="FFFFFF"/>
        </a:solidFill>
        <a:ln w="3175">
          <a:noFill/>
        </a:ln>
      </c:spPr>
    </c:plotArea>
    <c:legend>
      <c:legendPos val="r"/>
      <c:layout>
        <c:manualLayout>
          <c:xMode val="edge"/>
          <c:yMode val="edge"/>
          <c:x val="0.90625"/>
          <c:y val="0.337"/>
          <c:w val="0.08425"/>
          <c:h val="0.324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21"/>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695950"/>
    <xdr:graphicFrame>
      <xdr:nvGraphicFramePr>
        <xdr:cNvPr id="1" name="Chart 1"/>
        <xdr:cNvGraphicFramePr/>
      </xdr:nvGraphicFramePr>
      <xdr:xfrm>
        <a:off x="832256400" y="832256400"/>
        <a:ext cx="9239250" cy="56959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43.02.15%20&#1086;&#1073;&#1097;&#1077;&#1086;&#1073;&#1088;&#1072;&#1079;.%20%20&#1055;&#1086;&#1074;&#1072;&#1088;&#1089;&#1082;&#1086;&#1077;%20&#1080;%20&#1082;&#1086;&#1085;&#1076;&#1080;&#1090;&#1077;&#1088;&#1089;&#1082;&#1086;&#1077;%20&#1076;&#1077;&#1083;&#1086;%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вариант"/>
      <sheetName val="Диаграмма1"/>
      <sheetName val="сводные данные"/>
      <sheetName val="план учебного процесса"/>
      <sheetName val="пояснения к макету"/>
      <sheetName val="перечень кабинетов"/>
      <sheetName val="титульный"/>
      <sheetName val="Лист1"/>
    </sheetNames>
    <sheetDataSet>
      <sheetData sheetId="4">
        <row r="24">
          <cell r="A24" t="str">
            <v> Получение среднего профессионального образования на базе основного общего образования осуществляется с одновременным получением среднего общего образования в пределах данной образовательной программы среднего профессионального образования. В этом случае </v>
          </cell>
        </row>
        <row r="25">
          <cell r="A25" t="str">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64"/>
  <sheetViews>
    <sheetView zoomScalePageLayoutView="0" workbookViewId="0" topLeftCell="A7">
      <selection activeCell="C65" sqref="C65"/>
    </sheetView>
  </sheetViews>
  <sheetFormatPr defaultColWidth="9.140625" defaultRowHeight="15"/>
  <cols>
    <col min="2" max="2" width="35.28125" style="0" customWidth="1"/>
    <col min="3" max="3" width="8.57421875" style="0" customWidth="1"/>
    <col min="4" max="4" width="12.8515625" style="0" customWidth="1"/>
    <col min="5" max="5" width="7.28125" style="0" customWidth="1"/>
    <col min="8" max="9" width="11.28125" style="0" customWidth="1"/>
    <col min="10" max="10" width="7.421875" style="0" customWidth="1"/>
    <col min="12" max="12" width="14.57421875" style="0" customWidth="1"/>
    <col min="13" max="13" width="15.57421875" style="0" customWidth="1"/>
  </cols>
  <sheetData>
    <row r="1" spans="1:9" ht="29.25" customHeight="1" thickBot="1">
      <c r="A1" s="382" t="s">
        <v>0</v>
      </c>
      <c r="B1" s="382" t="s">
        <v>1</v>
      </c>
      <c r="C1" s="382" t="s">
        <v>2</v>
      </c>
      <c r="D1" s="382" t="s">
        <v>3</v>
      </c>
      <c r="E1" s="385" t="s">
        <v>4</v>
      </c>
      <c r="F1" s="386"/>
      <c r="G1" s="387"/>
      <c r="H1" s="382" t="s">
        <v>5</v>
      </c>
      <c r="I1" s="382" t="s">
        <v>114</v>
      </c>
    </row>
    <row r="2" spans="1:9" ht="14.25" customHeight="1" thickBot="1">
      <c r="A2" s="383"/>
      <c r="B2" s="383"/>
      <c r="C2" s="383"/>
      <c r="D2" s="383"/>
      <c r="E2" s="388" t="s">
        <v>6</v>
      </c>
      <c r="F2" s="385" t="s">
        <v>7</v>
      </c>
      <c r="G2" s="387"/>
      <c r="H2" s="383"/>
      <c r="I2" s="383"/>
    </row>
    <row r="3" spans="1:9" ht="38.25" customHeight="1" thickBot="1">
      <c r="A3" s="384"/>
      <c r="B3" s="384"/>
      <c r="C3" s="384"/>
      <c r="D3" s="384"/>
      <c r="E3" s="389"/>
      <c r="F3" s="1" t="s">
        <v>8</v>
      </c>
      <c r="G3" s="2" t="s">
        <v>9</v>
      </c>
      <c r="H3" s="384"/>
      <c r="I3" s="384"/>
    </row>
    <row r="4" spans="1:9" ht="15.75" thickBot="1">
      <c r="A4" s="3">
        <v>1</v>
      </c>
      <c r="B4" s="4">
        <v>2</v>
      </c>
      <c r="C4" s="4">
        <v>3</v>
      </c>
      <c r="D4" s="4">
        <v>4</v>
      </c>
      <c r="E4" s="4">
        <v>5</v>
      </c>
      <c r="F4" s="4">
        <v>6</v>
      </c>
      <c r="G4" s="4">
        <v>7</v>
      </c>
      <c r="H4" s="4">
        <v>8</v>
      </c>
      <c r="I4" s="4">
        <v>9</v>
      </c>
    </row>
    <row r="5" spans="1:9" ht="42" customHeight="1" thickBot="1">
      <c r="A5" s="3"/>
      <c r="B5" s="5" t="s">
        <v>10</v>
      </c>
      <c r="C5" s="4"/>
      <c r="D5" s="4">
        <f>D6+D14+D17</f>
        <v>4908</v>
      </c>
      <c r="E5" s="4">
        <f>E6+E14+E17</f>
        <v>3384</v>
      </c>
      <c r="F5" s="4">
        <f>F6+F14+F17</f>
        <v>1684</v>
      </c>
      <c r="G5" s="4"/>
      <c r="H5" s="4"/>
      <c r="I5" s="4"/>
    </row>
    <row r="6" spans="1:9" ht="26.25" customHeight="1" thickBot="1">
      <c r="A6" s="15" t="s">
        <v>11</v>
      </c>
      <c r="B6" s="16" t="s">
        <v>12</v>
      </c>
      <c r="C6" s="17"/>
      <c r="D6" s="18">
        <f>SUM(D7:D13)</f>
        <v>948</v>
      </c>
      <c r="E6" s="18">
        <f>SUM(E7:E13)</f>
        <v>632</v>
      </c>
      <c r="F6" s="18">
        <f>SUM(F7:F13)</f>
        <v>426</v>
      </c>
      <c r="G6" s="18"/>
      <c r="H6" s="19"/>
      <c r="I6" s="19"/>
    </row>
    <row r="7" spans="1:17" ht="18.75" customHeight="1" thickBot="1">
      <c r="A7" s="8" t="s">
        <v>13</v>
      </c>
      <c r="B7" s="9" t="s">
        <v>14</v>
      </c>
      <c r="C7" s="10"/>
      <c r="D7" s="4">
        <v>60</v>
      </c>
      <c r="E7" s="13">
        <v>48</v>
      </c>
      <c r="F7" s="13"/>
      <c r="G7" s="13"/>
      <c r="H7" s="14">
        <v>2</v>
      </c>
      <c r="I7" s="14">
        <v>3</v>
      </c>
      <c r="J7" s="35"/>
      <c r="K7" s="35"/>
      <c r="L7" s="35"/>
      <c r="M7" s="35"/>
      <c r="N7" s="35"/>
      <c r="O7" s="35"/>
      <c r="P7" s="35"/>
      <c r="Q7" s="35"/>
    </row>
    <row r="8" spans="1:14" ht="15.75" thickBot="1">
      <c r="A8" s="8" t="s">
        <v>15</v>
      </c>
      <c r="B8" s="9" t="s">
        <v>16</v>
      </c>
      <c r="C8" s="10"/>
      <c r="D8" s="4">
        <v>60</v>
      </c>
      <c r="E8" s="13">
        <v>48</v>
      </c>
      <c r="F8" s="13"/>
      <c r="G8" s="13"/>
      <c r="H8" s="14">
        <v>1</v>
      </c>
      <c r="I8" s="14">
        <v>1</v>
      </c>
      <c r="L8" s="32"/>
      <c r="M8" s="33" t="s">
        <v>117</v>
      </c>
      <c r="N8" s="33" t="s">
        <v>118</v>
      </c>
    </row>
    <row r="9" spans="1:14" ht="19.5" customHeight="1" thickBot="1">
      <c r="A9" s="8" t="s">
        <v>17</v>
      </c>
      <c r="B9" s="9" t="s">
        <v>18</v>
      </c>
      <c r="C9" s="10"/>
      <c r="D9" s="4">
        <v>212</v>
      </c>
      <c r="E9" s="13">
        <v>188</v>
      </c>
      <c r="F9" s="13">
        <v>188</v>
      </c>
      <c r="G9" s="13"/>
      <c r="H9" s="14" t="s">
        <v>19</v>
      </c>
      <c r="I9" s="14" t="s">
        <v>115</v>
      </c>
      <c r="L9" s="34" t="s">
        <v>116</v>
      </c>
      <c r="M9" s="32">
        <v>576</v>
      </c>
      <c r="N9" s="32">
        <f>E8+E11+E12+E15+E26+E28+E29+32+32</f>
        <v>576</v>
      </c>
    </row>
    <row r="10" spans="1:14" ht="19.5" customHeight="1" thickBot="1">
      <c r="A10" s="8" t="s">
        <v>20</v>
      </c>
      <c r="B10" s="9" t="s">
        <v>21</v>
      </c>
      <c r="C10" s="10"/>
      <c r="D10" s="4">
        <v>376</v>
      </c>
      <c r="E10" s="13">
        <v>188</v>
      </c>
      <c r="F10" s="13">
        <v>186</v>
      </c>
      <c r="G10" s="13"/>
      <c r="H10" s="14" t="s">
        <v>19</v>
      </c>
      <c r="I10" s="14" t="s">
        <v>115</v>
      </c>
      <c r="L10" s="34" t="s">
        <v>119</v>
      </c>
      <c r="M10" s="32">
        <v>720</v>
      </c>
      <c r="N10" s="32">
        <f>E7+E13+E16+E20+E22+E30+E31+E40+40+40</f>
        <v>720</v>
      </c>
    </row>
    <row r="11" spans="1:14" ht="16.5" customHeight="1" thickBot="1">
      <c r="A11" s="8" t="s">
        <v>22</v>
      </c>
      <c r="B11" s="9" t="s">
        <v>23</v>
      </c>
      <c r="C11" s="10"/>
      <c r="D11" s="4">
        <f>E11/2+E11</f>
        <v>96</v>
      </c>
      <c r="E11" s="10">
        <v>64</v>
      </c>
      <c r="F11" s="10">
        <v>32</v>
      </c>
      <c r="G11" s="10"/>
      <c r="H11" s="11">
        <v>1</v>
      </c>
      <c r="I11" s="11">
        <v>1</v>
      </c>
      <c r="L11" s="34" t="s">
        <v>120</v>
      </c>
      <c r="M11" s="32">
        <v>576</v>
      </c>
      <c r="N11" s="32">
        <f>E19+E21+E23+E24+E25+E32+E33+32+32</f>
        <v>576</v>
      </c>
    </row>
    <row r="12" spans="1:14" ht="15.75" thickBot="1">
      <c r="A12" s="8" t="s">
        <v>92</v>
      </c>
      <c r="B12" s="9" t="s">
        <v>91</v>
      </c>
      <c r="C12" s="10"/>
      <c r="D12" s="4">
        <f>E12/2+E12</f>
        <v>96</v>
      </c>
      <c r="E12" s="10">
        <v>64</v>
      </c>
      <c r="F12" s="10">
        <v>16</v>
      </c>
      <c r="G12" s="10"/>
      <c r="H12" s="11">
        <v>1</v>
      </c>
      <c r="I12" s="11">
        <v>1</v>
      </c>
      <c r="L12" s="34" t="s">
        <v>121</v>
      </c>
      <c r="M12" s="32">
        <v>540</v>
      </c>
      <c r="N12" s="32">
        <f>E27+E34+E43+30+30</f>
        <v>540</v>
      </c>
    </row>
    <row r="13" spans="1:14" ht="17.25" customHeight="1" thickBot="1">
      <c r="A13" s="8" t="s">
        <v>93</v>
      </c>
      <c r="B13" s="9" t="s">
        <v>94</v>
      </c>
      <c r="C13" s="10"/>
      <c r="D13" s="4">
        <f>E13/2+E13</f>
        <v>48</v>
      </c>
      <c r="E13" s="10">
        <v>32</v>
      </c>
      <c r="F13" s="10">
        <v>4</v>
      </c>
      <c r="G13" s="10"/>
      <c r="H13" s="11">
        <v>1</v>
      </c>
      <c r="I13" s="11">
        <v>2</v>
      </c>
      <c r="L13" s="34" t="s">
        <v>122</v>
      </c>
      <c r="M13" s="32">
        <v>468</v>
      </c>
      <c r="N13" s="32">
        <f>E35+E47+26+26</f>
        <v>468</v>
      </c>
    </row>
    <row r="14" spans="1:14" ht="28.5" customHeight="1" thickBot="1">
      <c r="A14" s="15" t="s">
        <v>24</v>
      </c>
      <c r="B14" s="16" t="s">
        <v>25</v>
      </c>
      <c r="C14" s="17"/>
      <c r="D14" s="18">
        <f>SUM(D15:D16)</f>
        <v>300</v>
      </c>
      <c r="E14" s="18">
        <f>SUM(E15:E16)</f>
        <v>200</v>
      </c>
      <c r="F14" s="18">
        <f>SUM(F15:F16)</f>
        <v>100</v>
      </c>
      <c r="G14" s="18"/>
      <c r="H14" s="19"/>
      <c r="I14" s="19"/>
      <c r="L14" s="34" t="s">
        <v>123</v>
      </c>
      <c r="M14" s="32">
        <v>504</v>
      </c>
      <c r="N14" s="32">
        <f>E36+E37+E50+28+28</f>
        <v>504</v>
      </c>
    </row>
    <row r="15" spans="1:9" ht="18" customHeight="1" thickBot="1">
      <c r="A15" s="8" t="s">
        <v>26</v>
      </c>
      <c r="B15" s="9" t="s">
        <v>27</v>
      </c>
      <c r="C15" s="7"/>
      <c r="D15" s="2">
        <f>E15/2+E15</f>
        <v>174</v>
      </c>
      <c r="E15" s="2">
        <v>116</v>
      </c>
      <c r="F15" s="2">
        <v>60</v>
      </c>
      <c r="G15" s="4"/>
      <c r="H15" s="2">
        <v>1</v>
      </c>
      <c r="I15" s="2">
        <v>1</v>
      </c>
    </row>
    <row r="16" spans="1:9" ht="18" customHeight="1" thickBot="1">
      <c r="A16" s="8" t="s">
        <v>28</v>
      </c>
      <c r="B16" s="9" t="s">
        <v>29</v>
      </c>
      <c r="C16" s="7"/>
      <c r="D16" s="2">
        <f>E16/2+E16</f>
        <v>126</v>
      </c>
      <c r="E16" s="2">
        <v>84</v>
      </c>
      <c r="F16" s="2">
        <v>40</v>
      </c>
      <c r="G16" s="4"/>
      <c r="H16" s="2">
        <v>1</v>
      </c>
      <c r="I16" s="2">
        <v>2</v>
      </c>
    </row>
    <row r="17" spans="1:9" ht="17.25" customHeight="1" thickBot="1">
      <c r="A17" s="15" t="s">
        <v>30</v>
      </c>
      <c r="B17" s="16" t="s">
        <v>31</v>
      </c>
      <c r="C17" s="18"/>
      <c r="D17" s="18">
        <f>D18+D38</f>
        <v>3660</v>
      </c>
      <c r="E17" s="18">
        <f>E18+E38</f>
        <v>2552</v>
      </c>
      <c r="F17" s="18">
        <f>F18+F38</f>
        <v>1158</v>
      </c>
      <c r="G17" s="18"/>
      <c r="H17" s="19"/>
      <c r="I17" s="19"/>
    </row>
    <row r="18" spans="1:9" ht="17.25" customHeight="1" thickBot="1">
      <c r="A18" s="20" t="s">
        <v>32</v>
      </c>
      <c r="B18" s="23" t="s">
        <v>33</v>
      </c>
      <c r="C18" s="24"/>
      <c r="D18" s="24">
        <f>SUM(D19:D37)</f>
        <v>1992</v>
      </c>
      <c r="E18" s="24">
        <f>SUM(E19:E37)</f>
        <v>1328</v>
      </c>
      <c r="F18" s="24">
        <f>SUM(F19:F37)</f>
        <v>628</v>
      </c>
      <c r="G18" s="21">
        <v>50</v>
      </c>
      <c r="H18" s="22"/>
      <c r="I18" s="22"/>
    </row>
    <row r="19" spans="1:9" ht="18" customHeight="1" thickBot="1">
      <c r="A19" s="8" t="s">
        <v>34</v>
      </c>
      <c r="B19" s="9" t="s">
        <v>35</v>
      </c>
      <c r="C19" s="7"/>
      <c r="D19" s="2">
        <f>E19/2+E19</f>
        <v>120</v>
      </c>
      <c r="E19" s="2">
        <v>80</v>
      </c>
      <c r="F19" s="2">
        <v>30</v>
      </c>
      <c r="G19" s="7"/>
      <c r="H19" s="2">
        <v>2</v>
      </c>
      <c r="I19" s="2">
        <v>3</v>
      </c>
    </row>
    <row r="20" spans="1:9" ht="33" customHeight="1" thickBot="1">
      <c r="A20" s="8" t="s">
        <v>36</v>
      </c>
      <c r="B20" s="9" t="s">
        <v>37</v>
      </c>
      <c r="C20" s="7"/>
      <c r="D20" s="2">
        <f aca="true" t="shared" si="0" ref="D20:D36">E20/2+E20</f>
        <v>120</v>
      </c>
      <c r="E20" s="2">
        <v>80</v>
      </c>
      <c r="F20" s="2">
        <v>30</v>
      </c>
      <c r="G20" s="7"/>
      <c r="H20" s="2">
        <v>1</v>
      </c>
      <c r="I20" s="2">
        <v>2</v>
      </c>
    </row>
    <row r="21" spans="1:9" ht="18" customHeight="1" thickBot="1">
      <c r="A21" s="8" t="s">
        <v>38</v>
      </c>
      <c r="B21" s="9" t="s">
        <v>39</v>
      </c>
      <c r="C21" s="7"/>
      <c r="D21" s="2">
        <f t="shared" si="0"/>
        <v>72</v>
      </c>
      <c r="E21" s="2">
        <v>48</v>
      </c>
      <c r="F21" s="2">
        <v>16</v>
      </c>
      <c r="G21" s="7"/>
      <c r="H21" s="2">
        <v>1</v>
      </c>
      <c r="I21" s="2">
        <v>2</v>
      </c>
    </row>
    <row r="22" spans="1:9" ht="33" customHeight="1" thickBot="1">
      <c r="A22" s="8" t="s">
        <v>40</v>
      </c>
      <c r="B22" s="9" t="s">
        <v>41</v>
      </c>
      <c r="C22" s="7"/>
      <c r="D22" s="2">
        <f t="shared" si="0"/>
        <v>48</v>
      </c>
      <c r="E22" s="2">
        <v>32</v>
      </c>
      <c r="F22" s="2">
        <v>16</v>
      </c>
      <c r="G22" s="2"/>
      <c r="H22" s="2">
        <v>1</v>
      </c>
      <c r="I22" s="2">
        <v>2</v>
      </c>
    </row>
    <row r="23" spans="1:9" ht="36" customHeight="1" thickBot="1">
      <c r="A23" s="8" t="s">
        <v>42</v>
      </c>
      <c r="B23" s="9" t="s">
        <v>43</v>
      </c>
      <c r="C23" s="7"/>
      <c r="D23" s="2">
        <f t="shared" si="0"/>
        <v>48</v>
      </c>
      <c r="E23" s="2">
        <v>32</v>
      </c>
      <c r="F23" s="2">
        <v>8</v>
      </c>
      <c r="G23" s="2"/>
      <c r="H23" s="2">
        <v>2</v>
      </c>
      <c r="I23" s="2">
        <v>3</v>
      </c>
    </row>
    <row r="24" spans="1:9" ht="19.5" customHeight="1" thickBot="1">
      <c r="A24" s="8" t="s">
        <v>44</v>
      </c>
      <c r="B24" s="9" t="s">
        <v>45</v>
      </c>
      <c r="C24" s="7"/>
      <c r="D24" s="2">
        <f t="shared" si="0"/>
        <v>120</v>
      </c>
      <c r="E24" s="2">
        <v>80</v>
      </c>
      <c r="F24" s="2">
        <v>20</v>
      </c>
      <c r="G24" s="2"/>
      <c r="H24" s="2">
        <v>2</v>
      </c>
      <c r="I24" s="2">
        <v>3</v>
      </c>
    </row>
    <row r="25" spans="1:9" ht="20.25" customHeight="1" thickBot="1">
      <c r="A25" s="8" t="s">
        <v>46</v>
      </c>
      <c r="B25" s="9" t="s">
        <v>47</v>
      </c>
      <c r="C25" s="7"/>
      <c r="D25" s="2">
        <f t="shared" si="0"/>
        <v>138</v>
      </c>
      <c r="E25" s="2">
        <v>92</v>
      </c>
      <c r="F25" s="2">
        <v>30</v>
      </c>
      <c r="G25" s="2"/>
      <c r="H25" s="2">
        <v>2</v>
      </c>
      <c r="I25" s="2">
        <v>3</v>
      </c>
    </row>
    <row r="26" spans="1:9" ht="47.25" customHeight="1" thickBot="1">
      <c r="A26" s="8" t="s">
        <v>48</v>
      </c>
      <c r="B26" s="9" t="s">
        <v>49</v>
      </c>
      <c r="C26" s="7"/>
      <c r="D26" s="2">
        <f t="shared" si="0"/>
        <v>120</v>
      </c>
      <c r="E26" s="2">
        <v>80</v>
      </c>
      <c r="F26" s="2">
        <v>20</v>
      </c>
      <c r="G26" s="2"/>
      <c r="H26" s="2">
        <v>1</v>
      </c>
      <c r="I26" s="2">
        <v>1</v>
      </c>
    </row>
    <row r="27" spans="1:9" ht="21" customHeight="1" thickBot="1">
      <c r="A27" s="8" t="s">
        <v>50</v>
      </c>
      <c r="B27" s="9" t="s">
        <v>51</v>
      </c>
      <c r="C27" s="7"/>
      <c r="D27" s="2">
        <f t="shared" si="0"/>
        <v>102</v>
      </c>
      <c r="E27" s="2">
        <v>68</v>
      </c>
      <c r="F27" s="2">
        <v>48</v>
      </c>
      <c r="G27" s="2"/>
      <c r="H27" s="2">
        <v>2</v>
      </c>
      <c r="I27" s="2">
        <v>4</v>
      </c>
    </row>
    <row r="28" spans="1:9" ht="21" customHeight="1" thickBot="1">
      <c r="A28" s="8" t="s">
        <v>101</v>
      </c>
      <c r="B28" s="9" t="s">
        <v>113</v>
      </c>
      <c r="C28" s="7"/>
      <c r="D28" s="2">
        <f t="shared" si="0"/>
        <v>72</v>
      </c>
      <c r="E28" s="2">
        <v>48</v>
      </c>
      <c r="F28" s="2">
        <v>32</v>
      </c>
      <c r="G28" s="2"/>
      <c r="H28" s="2">
        <v>1</v>
      </c>
      <c r="I28" s="2">
        <v>1</v>
      </c>
    </row>
    <row r="29" spans="1:9" ht="21" customHeight="1" thickBot="1">
      <c r="A29" s="8" t="s">
        <v>102</v>
      </c>
      <c r="B29" s="9" t="s">
        <v>111</v>
      </c>
      <c r="C29" s="7"/>
      <c r="D29" s="2">
        <f t="shared" si="0"/>
        <v>138</v>
      </c>
      <c r="E29" s="2">
        <v>92</v>
      </c>
      <c r="F29" s="2">
        <v>70</v>
      </c>
      <c r="G29" s="2"/>
      <c r="H29" s="2">
        <v>1</v>
      </c>
      <c r="I29" s="2">
        <v>1</v>
      </c>
    </row>
    <row r="30" spans="1:9" ht="35.25" customHeight="1" thickBot="1">
      <c r="A30" s="8" t="s">
        <v>103</v>
      </c>
      <c r="B30" s="9" t="s">
        <v>95</v>
      </c>
      <c r="C30" s="7"/>
      <c r="D30" s="2">
        <f t="shared" si="0"/>
        <v>48</v>
      </c>
      <c r="E30" s="2">
        <v>32</v>
      </c>
      <c r="F30" s="2">
        <v>4</v>
      </c>
      <c r="G30" s="2"/>
      <c r="H30" s="2">
        <v>1</v>
      </c>
      <c r="I30" s="2">
        <v>2</v>
      </c>
    </row>
    <row r="31" spans="1:9" ht="22.5" customHeight="1" thickBot="1">
      <c r="A31" s="8" t="s">
        <v>104</v>
      </c>
      <c r="B31" s="9" t="s">
        <v>96</v>
      </c>
      <c r="C31" s="7"/>
      <c r="D31" s="2">
        <f t="shared" si="0"/>
        <v>120</v>
      </c>
      <c r="E31" s="2">
        <v>80</v>
      </c>
      <c r="F31" s="2">
        <v>60</v>
      </c>
      <c r="G31" s="2"/>
      <c r="H31" s="2">
        <v>1</v>
      </c>
      <c r="I31" s="2">
        <v>2</v>
      </c>
    </row>
    <row r="32" spans="1:9" ht="19.5" customHeight="1" thickBot="1">
      <c r="A32" s="8" t="s">
        <v>105</v>
      </c>
      <c r="B32" s="9" t="s">
        <v>97</v>
      </c>
      <c r="C32" s="7"/>
      <c r="D32" s="2">
        <f t="shared" si="0"/>
        <v>96</v>
      </c>
      <c r="E32" s="2">
        <v>64</v>
      </c>
      <c r="F32" s="2">
        <v>40</v>
      </c>
      <c r="G32" s="2"/>
      <c r="H32" s="2">
        <v>2</v>
      </c>
      <c r="I32" s="2">
        <v>3</v>
      </c>
    </row>
    <row r="33" spans="1:9" ht="18" customHeight="1" thickBot="1">
      <c r="A33" s="8" t="s">
        <v>106</v>
      </c>
      <c r="B33" s="9" t="s">
        <v>112</v>
      </c>
      <c r="C33" s="7"/>
      <c r="D33" s="2">
        <f t="shared" si="0"/>
        <v>174</v>
      </c>
      <c r="E33" s="2">
        <v>116</v>
      </c>
      <c r="F33" s="2">
        <v>60</v>
      </c>
      <c r="G33" s="2"/>
      <c r="H33" s="2">
        <v>2</v>
      </c>
      <c r="I33" s="2">
        <v>3</v>
      </c>
    </row>
    <row r="34" spans="1:9" ht="20.25" customHeight="1" thickBot="1">
      <c r="A34" s="8" t="s">
        <v>107</v>
      </c>
      <c r="B34" s="9" t="s">
        <v>98</v>
      </c>
      <c r="C34" s="7"/>
      <c r="D34" s="2">
        <f t="shared" si="0"/>
        <v>90</v>
      </c>
      <c r="E34" s="2">
        <v>60</v>
      </c>
      <c r="F34" s="2">
        <v>16</v>
      </c>
      <c r="G34" s="2"/>
      <c r="H34" s="2">
        <v>2</v>
      </c>
      <c r="I34" s="2">
        <v>4</v>
      </c>
    </row>
    <row r="35" spans="1:9" ht="15" customHeight="1" thickBot="1">
      <c r="A35" s="8" t="s">
        <v>108</v>
      </c>
      <c r="B35" s="9" t="s">
        <v>99</v>
      </c>
      <c r="C35" s="7"/>
      <c r="D35" s="2">
        <f t="shared" si="0"/>
        <v>102</v>
      </c>
      <c r="E35" s="2">
        <v>68</v>
      </c>
      <c r="F35" s="2">
        <v>34</v>
      </c>
      <c r="G35" s="2"/>
      <c r="H35" s="2">
        <v>3</v>
      </c>
      <c r="I35" s="2">
        <v>5</v>
      </c>
    </row>
    <row r="36" spans="1:9" ht="19.5" customHeight="1" thickBot="1">
      <c r="A36" s="8" t="s">
        <v>109</v>
      </c>
      <c r="B36" s="9" t="s">
        <v>100</v>
      </c>
      <c r="C36" s="7"/>
      <c r="D36" s="2">
        <f t="shared" si="0"/>
        <v>168</v>
      </c>
      <c r="E36" s="2">
        <v>112</v>
      </c>
      <c r="F36" s="2">
        <v>80</v>
      </c>
      <c r="G36" s="2"/>
      <c r="H36" s="2">
        <v>3</v>
      </c>
      <c r="I36" s="2">
        <v>6</v>
      </c>
    </row>
    <row r="37" spans="1:9" ht="22.5" customHeight="1" thickBot="1">
      <c r="A37" s="8" t="s">
        <v>110</v>
      </c>
      <c r="B37" s="9" t="s">
        <v>126</v>
      </c>
      <c r="C37" s="7"/>
      <c r="D37" s="2">
        <f>E37/2+E37</f>
        <v>96</v>
      </c>
      <c r="E37" s="2">
        <v>64</v>
      </c>
      <c r="F37" s="2">
        <v>14</v>
      </c>
      <c r="G37" s="2"/>
      <c r="H37" s="2">
        <v>3</v>
      </c>
      <c r="I37" s="2">
        <v>6</v>
      </c>
    </row>
    <row r="38" spans="1:9" ht="18.75" customHeight="1" thickBot="1">
      <c r="A38" s="20" t="s">
        <v>52</v>
      </c>
      <c r="B38" s="23" t="s">
        <v>53</v>
      </c>
      <c r="C38" s="24"/>
      <c r="D38" s="24">
        <f>D40+D43+D47+D50</f>
        <v>1668</v>
      </c>
      <c r="E38" s="24">
        <f>E40+E43+E47+E50</f>
        <v>1224</v>
      </c>
      <c r="F38" s="24">
        <f>F40+F43+F47+F50</f>
        <v>530</v>
      </c>
      <c r="G38" s="24"/>
      <c r="H38" s="25"/>
      <c r="I38" s="25"/>
    </row>
    <row r="39" spans="1:9" ht="33" customHeight="1" thickBot="1">
      <c r="A39" s="8" t="s">
        <v>54</v>
      </c>
      <c r="B39" s="26" t="s">
        <v>55</v>
      </c>
      <c r="C39" s="27"/>
      <c r="D39" s="28">
        <f>D40+D41</f>
        <v>220</v>
      </c>
      <c r="E39" s="28">
        <f>E40+E41</f>
        <v>324</v>
      </c>
      <c r="F39" s="28">
        <f>F40+F41</f>
        <v>70</v>
      </c>
      <c r="G39" s="28"/>
      <c r="H39" s="28">
        <v>1</v>
      </c>
      <c r="I39" s="28">
        <v>2</v>
      </c>
    </row>
    <row r="40" spans="1:9" ht="18" customHeight="1" thickBot="1">
      <c r="A40" s="8" t="s">
        <v>56</v>
      </c>
      <c r="B40" s="9" t="s">
        <v>57</v>
      </c>
      <c r="C40" s="7"/>
      <c r="D40" s="2">
        <v>220</v>
      </c>
      <c r="E40" s="2">
        <v>252</v>
      </c>
      <c r="F40" s="2">
        <v>70</v>
      </c>
      <c r="G40" s="2"/>
      <c r="H40" s="2">
        <v>1</v>
      </c>
      <c r="I40" s="2">
        <v>2</v>
      </c>
    </row>
    <row r="41" spans="1:9" ht="15.75" thickBot="1">
      <c r="A41" s="8" t="s">
        <v>58</v>
      </c>
      <c r="B41" s="1"/>
      <c r="C41" s="4">
        <v>2</v>
      </c>
      <c r="D41" s="2"/>
      <c r="E41" s="2">
        <v>72</v>
      </c>
      <c r="F41" s="2"/>
      <c r="G41" s="2"/>
      <c r="H41" s="2">
        <v>1</v>
      </c>
      <c r="I41" s="2">
        <v>2</v>
      </c>
    </row>
    <row r="42" spans="1:9" ht="60.75" customHeight="1" thickBot="1">
      <c r="A42" s="8" t="s">
        <v>59</v>
      </c>
      <c r="B42" s="29" t="s">
        <v>60</v>
      </c>
      <c r="C42" s="27"/>
      <c r="D42" s="28">
        <f>D43+D44+D45</f>
        <v>520</v>
      </c>
      <c r="E42" s="28">
        <f>E43+E44+E45</f>
        <v>640</v>
      </c>
      <c r="F42" s="28">
        <f>F43+F44+F45</f>
        <v>170</v>
      </c>
      <c r="G42" s="30"/>
      <c r="H42" s="28">
        <v>2</v>
      </c>
      <c r="I42" s="28">
        <v>4</v>
      </c>
    </row>
    <row r="43" spans="1:9" ht="47.25" customHeight="1" thickBot="1">
      <c r="A43" s="8" t="s">
        <v>61</v>
      </c>
      <c r="B43" s="9" t="s">
        <v>60</v>
      </c>
      <c r="C43" s="7"/>
      <c r="D43" s="2">
        <v>520</v>
      </c>
      <c r="E43" s="2">
        <v>352</v>
      </c>
      <c r="F43" s="2">
        <v>170</v>
      </c>
      <c r="G43" s="4"/>
      <c r="H43" s="2">
        <v>2</v>
      </c>
      <c r="I43" s="2">
        <v>4</v>
      </c>
    </row>
    <row r="44" spans="1:9" ht="15.75" thickBot="1">
      <c r="A44" s="8" t="s">
        <v>62</v>
      </c>
      <c r="B44" s="1"/>
      <c r="C44" s="4">
        <v>2</v>
      </c>
      <c r="D44" s="2"/>
      <c r="E44" s="2">
        <v>72</v>
      </c>
      <c r="F44" s="2"/>
      <c r="G44" s="4"/>
      <c r="H44" s="2">
        <v>2</v>
      </c>
      <c r="I44" s="2">
        <v>4</v>
      </c>
    </row>
    <row r="45" spans="1:9" ht="15.75" thickBot="1">
      <c r="A45" s="8" t="s">
        <v>63</v>
      </c>
      <c r="B45" s="1"/>
      <c r="C45" s="2">
        <v>6</v>
      </c>
      <c r="D45" s="2"/>
      <c r="E45" s="2">
        <f>C45*36</f>
        <v>216</v>
      </c>
      <c r="F45" s="2"/>
      <c r="G45" s="4"/>
      <c r="H45" s="2">
        <v>2</v>
      </c>
      <c r="I45" s="2">
        <v>4</v>
      </c>
    </row>
    <row r="46" spans="1:9" ht="48" customHeight="1" thickBot="1">
      <c r="A46" s="8" t="s">
        <v>64</v>
      </c>
      <c r="B46" s="29" t="s">
        <v>65</v>
      </c>
      <c r="C46" s="27"/>
      <c r="D46" s="28">
        <f>D47+D48</f>
        <v>520</v>
      </c>
      <c r="E46" s="31">
        <f>E47+E48</f>
        <v>456</v>
      </c>
      <c r="F46" s="28">
        <f>F47+F48</f>
        <v>174</v>
      </c>
      <c r="G46" s="28"/>
      <c r="H46" s="28">
        <v>3</v>
      </c>
      <c r="I46" s="28">
        <v>5</v>
      </c>
    </row>
    <row r="47" spans="1:9" ht="47.25" customHeight="1" thickBot="1">
      <c r="A47" s="8" t="s">
        <v>66</v>
      </c>
      <c r="B47" s="9" t="s">
        <v>67</v>
      </c>
      <c r="C47" s="7"/>
      <c r="D47" s="2">
        <v>520</v>
      </c>
      <c r="E47" s="2">
        <v>348</v>
      </c>
      <c r="F47" s="2">
        <v>174</v>
      </c>
      <c r="G47" s="2"/>
      <c r="H47" s="2">
        <v>3</v>
      </c>
      <c r="I47" s="2">
        <v>5</v>
      </c>
    </row>
    <row r="48" spans="1:9" ht="15.75" thickBot="1">
      <c r="A48" s="8" t="s">
        <v>68</v>
      </c>
      <c r="B48" s="1"/>
      <c r="C48" s="2">
        <v>3</v>
      </c>
      <c r="D48" s="2"/>
      <c r="E48" s="2">
        <f>C48*36</f>
        <v>108</v>
      </c>
      <c r="F48" s="2"/>
      <c r="G48" s="2"/>
      <c r="H48" s="2">
        <v>3</v>
      </c>
      <c r="I48" s="2">
        <v>5</v>
      </c>
    </row>
    <row r="49" spans="1:9" ht="28.5" customHeight="1" thickBot="1">
      <c r="A49" s="8" t="s">
        <v>69</v>
      </c>
      <c r="B49" s="29" t="s">
        <v>70</v>
      </c>
      <c r="C49" s="28"/>
      <c r="D49" s="28">
        <f>D50+D51</f>
        <v>408</v>
      </c>
      <c r="E49" s="28">
        <f>E50+E51</f>
        <v>344</v>
      </c>
      <c r="F49" s="28">
        <f>F50+F51</f>
        <v>116</v>
      </c>
      <c r="G49" s="28"/>
      <c r="H49" s="28">
        <v>3</v>
      </c>
      <c r="I49" s="28">
        <v>6</v>
      </c>
    </row>
    <row r="50" spans="1:9" ht="32.25" customHeight="1" thickBot="1">
      <c r="A50" s="8" t="s">
        <v>71</v>
      </c>
      <c r="B50" s="9" t="s">
        <v>72</v>
      </c>
      <c r="C50" s="2"/>
      <c r="D50" s="2">
        <v>408</v>
      </c>
      <c r="E50" s="2">
        <v>272</v>
      </c>
      <c r="F50" s="2">
        <v>116</v>
      </c>
      <c r="G50" s="2"/>
      <c r="H50" s="2">
        <v>3</v>
      </c>
      <c r="I50" s="2">
        <v>6</v>
      </c>
    </row>
    <row r="51" spans="1:9" ht="15.75" thickBot="1">
      <c r="A51" s="8" t="s">
        <v>73</v>
      </c>
      <c r="B51" s="1"/>
      <c r="C51" s="2">
        <v>2</v>
      </c>
      <c r="D51" s="2"/>
      <c r="E51" s="2">
        <v>72</v>
      </c>
      <c r="F51" s="2"/>
      <c r="G51" s="2"/>
      <c r="H51" s="2"/>
      <c r="I51" s="2">
        <v>6</v>
      </c>
    </row>
    <row r="52" spans="1:9" ht="15.75" customHeight="1" thickBot="1">
      <c r="A52" s="6" t="s">
        <v>74</v>
      </c>
      <c r="B52" s="5" t="s">
        <v>75</v>
      </c>
      <c r="C52" s="4">
        <f>C41+C44+C51</f>
        <v>6</v>
      </c>
      <c r="D52" s="4"/>
      <c r="E52" s="4">
        <f>C52*36</f>
        <v>216</v>
      </c>
      <c r="F52" s="2"/>
      <c r="G52" s="2"/>
      <c r="H52" s="7"/>
      <c r="I52" s="7"/>
    </row>
    <row r="53" spans="1:9" ht="31.5" customHeight="1" thickBot="1">
      <c r="A53" s="6" t="s">
        <v>76</v>
      </c>
      <c r="B53" s="5" t="s">
        <v>77</v>
      </c>
      <c r="C53" s="4">
        <f>C45+C48</f>
        <v>9</v>
      </c>
      <c r="D53" s="4"/>
      <c r="E53" s="4">
        <f>C53*36</f>
        <v>324</v>
      </c>
      <c r="F53" s="2"/>
      <c r="G53" s="2"/>
      <c r="H53" s="7"/>
      <c r="I53" s="7"/>
    </row>
    <row r="54" spans="1:9" ht="28.5" customHeight="1" thickBot="1">
      <c r="A54" s="6" t="s">
        <v>78</v>
      </c>
      <c r="B54" s="5" t="s">
        <v>79</v>
      </c>
      <c r="C54" s="4">
        <v>4</v>
      </c>
      <c r="D54" s="4"/>
      <c r="E54" s="4">
        <v>144</v>
      </c>
      <c r="F54" s="2"/>
      <c r="G54" s="2"/>
      <c r="H54" s="7"/>
      <c r="I54" s="7"/>
    </row>
    <row r="55" spans="1:9" ht="15.75" customHeight="1" thickBot="1">
      <c r="A55" s="6" t="s">
        <v>80</v>
      </c>
      <c r="B55" s="5" t="s">
        <v>81</v>
      </c>
      <c r="C55" s="12">
        <v>5</v>
      </c>
      <c r="D55" s="7"/>
      <c r="E55" s="7"/>
      <c r="F55" s="7"/>
      <c r="G55" s="7"/>
      <c r="H55" s="7"/>
      <c r="I55" s="7"/>
    </row>
    <row r="56" spans="1:9" ht="18.75" customHeight="1" thickBot="1">
      <c r="A56" s="6" t="s">
        <v>82</v>
      </c>
      <c r="B56" s="5" t="s">
        <v>83</v>
      </c>
      <c r="C56" s="4">
        <v>6</v>
      </c>
      <c r="D56" s="7"/>
      <c r="E56" s="7"/>
      <c r="F56" s="7"/>
      <c r="G56" s="7"/>
      <c r="H56" s="7"/>
      <c r="I56" s="7"/>
    </row>
    <row r="57" spans="1:9" ht="26.25" customHeight="1" thickBot="1">
      <c r="A57" s="8" t="s">
        <v>84</v>
      </c>
      <c r="B57" s="1" t="s">
        <v>85</v>
      </c>
      <c r="C57" s="2">
        <v>2</v>
      </c>
      <c r="D57" s="7"/>
      <c r="E57" s="7"/>
      <c r="F57" s="7"/>
      <c r="G57" s="7"/>
      <c r="H57" s="7"/>
      <c r="I57" s="7"/>
    </row>
    <row r="58" spans="1:9" ht="28.5" customHeight="1" thickBot="1">
      <c r="A58" s="8" t="s">
        <v>86</v>
      </c>
      <c r="B58" s="1" t="s">
        <v>87</v>
      </c>
      <c r="C58" s="2">
        <v>4</v>
      </c>
      <c r="D58" s="7"/>
      <c r="E58" s="7"/>
      <c r="F58" s="7"/>
      <c r="G58" s="7"/>
      <c r="H58" s="7"/>
      <c r="I58" s="7"/>
    </row>
    <row r="59" spans="1:9" ht="14.25" customHeight="1" thickBot="1">
      <c r="A59" s="6" t="s">
        <v>88</v>
      </c>
      <c r="B59" s="5" t="s">
        <v>89</v>
      </c>
      <c r="C59" s="4">
        <v>23</v>
      </c>
      <c r="D59" s="7"/>
      <c r="E59" s="7"/>
      <c r="F59" s="7"/>
      <c r="G59" s="7"/>
      <c r="H59" s="7"/>
      <c r="I59" s="7"/>
    </row>
    <row r="60" spans="1:9" ht="15">
      <c r="A60" s="378" t="s">
        <v>6</v>
      </c>
      <c r="B60" s="379"/>
      <c r="C60" s="374">
        <v>147</v>
      </c>
      <c r="D60" s="374">
        <v>5076</v>
      </c>
      <c r="E60" s="374">
        <v>3384</v>
      </c>
      <c r="F60" s="374">
        <v>1504</v>
      </c>
      <c r="G60" s="374">
        <v>50</v>
      </c>
      <c r="H60" s="376"/>
      <c r="I60" s="376"/>
    </row>
    <row r="61" spans="1:9" ht="18.75" customHeight="1" thickBot="1">
      <c r="A61" s="380" t="s">
        <v>90</v>
      </c>
      <c r="B61" s="381"/>
      <c r="C61" s="375"/>
      <c r="D61" s="375"/>
      <c r="E61" s="375"/>
      <c r="F61" s="375"/>
      <c r="G61" s="375"/>
      <c r="H61" s="377"/>
      <c r="I61" s="377"/>
    </row>
    <row r="64" spans="2:5" ht="15">
      <c r="B64" t="s">
        <v>124</v>
      </c>
      <c r="C64">
        <f>(F5+G18+E41+E44+E45+E48+E54)/(E5+E45+E48+E51+E54)*100</f>
        <v>59.78593272171254</v>
      </c>
      <c r="E64" t="s">
        <v>125</v>
      </c>
    </row>
  </sheetData>
  <sheetProtection/>
  <mergeCells count="18">
    <mergeCell ref="I1:I3"/>
    <mergeCell ref="I60:I61"/>
    <mergeCell ref="A1:A3"/>
    <mergeCell ref="B1:B3"/>
    <mergeCell ref="C1:C3"/>
    <mergeCell ref="D1:D3"/>
    <mergeCell ref="E1:G1"/>
    <mergeCell ref="H1:H3"/>
    <mergeCell ref="E2:E3"/>
    <mergeCell ref="F2:G2"/>
    <mergeCell ref="G60:G61"/>
    <mergeCell ref="H60:H61"/>
    <mergeCell ref="A60:B60"/>
    <mergeCell ref="A61:B61"/>
    <mergeCell ref="C60:C61"/>
    <mergeCell ref="D60:D61"/>
    <mergeCell ref="E60:E61"/>
    <mergeCell ref="F60:F6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K15"/>
  <sheetViews>
    <sheetView zoomScalePageLayoutView="0" workbookViewId="0" topLeftCell="A1">
      <selection activeCell="D12" sqref="D12:E12"/>
    </sheetView>
  </sheetViews>
  <sheetFormatPr defaultColWidth="9.140625" defaultRowHeight="15"/>
  <cols>
    <col min="1" max="1" width="1.28515625" style="0" customWidth="1"/>
    <col min="2" max="2" width="8.421875" style="0" customWidth="1"/>
    <col min="3" max="3" width="15.28125" style="0" customWidth="1"/>
    <col min="4" max="5" width="13.140625" style="0" customWidth="1"/>
    <col min="6" max="6" width="14.8515625" style="0" customWidth="1"/>
    <col min="7" max="7" width="17.7109375" style="0" customWidth="1"/>
    <col min="8" max="8" width="15.140625" style="0" customWidth="1"/>
    <col min="9" max="9" width="13.00390625" style="0" customWidth="1"/>
  </cols>
  <sheetData>
    <row r="2" spans="2:11" ht="15.75" thickBot="1">
      <c r="B2" s="393" t="s">
        <v>223</v>
      </c>
      <c r="C2" s="393"/>
      <c r="D2" s="393"/>
      <c r="E2" s="393"/>
      <c r="F2" s="393"/>
      <c r="G2" s="393"/>
      <c r="H2" s="393"/>
      <c r="I2" s="393"/>
      <c r="J2" s="393"/>
      <c r="K2" s="116"/>
    </row>
    <row r="3" spans="2:11" ht="15.75" thickBot="1">
      <c r="B3" s="396" t="s">
        <v>174</v>
      </c>
      <c r="C3" s="397"/>
      <c r="D3" s="397"/>
      <c r="E3" s="397"/>
      <c r="F3" s="397"/>
      <c r="G3" s="397"/>
      <c r="H3" s="397"/>
      <c r="I3" s="397"/>
      <c r="J3" s="398"/>
      <c r="K3" s="116"/>
    </row>
    <row r="4" spans="2:11" ht="27.75" customHeight="1" thickBot="1">
      <c r="B4" s="390" t="s">
        <v>129</v>
      </c>
      <c r="C4" s="390" t="s">
        <v>173</v>
      </c>
      <c r="D4" s="390" t="s">
        <v>130</v>
      </c>
      <c r="E4" s="394" t="s">
        <v>131</v>
      </c>
      <c r="F4" s="395"/>
      <c r="G4" s="390" t="s">
        <v>81</v>
      </c>
      <c r="H4" s="390" t="s">
        <v>132</v>
      </c>
      <c r="I4" s="390" t="s">
        <v>133</v>
      </c>
      <c r="J4" s="390" t="s">
        <v>134</v>
      </c>
      <c r="K4" s="116"/>
    </row>
    <row r="5" spans="2:11" ht="30" customHeight="1">
      <c r="B5" s="391"/>
      <c r="C5" s="391"/>
      <c r="D5" s="391"/>
      <c r="E5" s="390" t="s">
        <v>135</v>
      </c>
      <c r="F5" s="390" t="s">
        <v>136</v>
      </c>
      <c r="G5" s="391"/>
      <c r="H5" s="391"/>
      <c r="I5" s="391"/>
      <c r="J5" s="391"/>
      <c r="K5" s="116"/>
    </row>
    <row r="6" spans="2:11" ht="16.5" customHeight="1" thickBot="1">
      <c r="B6" s="392"/>
      <c r="C6" s="392"/>
      <c r="D6" s="392"/>
      <c r="E6" s="392"/>
      <c r="F6" s="392"/>
      <c r="G6" s="392"/>
      <c r="H6" s="392"/>
      <c r="I6" s="392"/>
      <c r="J6" s="392"/>
      <c r="K6" s="116"/>
    </row>
    <row r="7" spans="2:11" ht="15.75" thickBot="1">
      <c r="B7" s="3">
        <v>1</v>
      </c>
      <c r="C7" s="117">
        <v>2</v>
      </c>
      <c r="D7" s="117">
        <v>3</v>
      </c>
      <c r="E7" s="117">
        <v>4</v>
      </c>
      <c r="F7" s="117">
        <v>5</v>
      </c>
      <c r="G7" s="117">
        <v>6</v>
      </c>
      <c r="H7" s="117">
        <v>7</v>
      </c>
      <c r="I7" s="117">
        <v>8</v>
      </c>
      <c r="J7" s="117">
        <v>9</v>
      </c>
      <c r="K7" s="116"/>
    </row>
    <row r="8" spans="2:11" ht="15.75" thickBot="1">
      <c r="B8" s="114" t="s">
        <v>137</v>
      </c>
      <c r="C8" s="118">
        <v>39</v>
      </c>
      <c r="D8" s="119"/>
      <c r="E8" s="119"/>
      <c r="F8" s="119"/>
      <c r="G8" s="118">
        <v>2</v>
      </c>
      <c r="H8" s="119"/>
      <c r="I8" s="118">
        <v>11</v>
      </c>
      <c r="J8" s="119">
        <v>52</v>
      </c>
      <c r="K8" s="116"/>
    </row>
    <row r="9" spans="2:11" ht="15.75" thickBot="1">
      <c r="B9" s="114" t="s">
        <v>138</v>
      </c>
      <c r="C9" s="1">
        <v>33</v>
      </c>
      <c r="D9" s="1">
        <v>5</v>
      </c>
      <c r="E9" s="1">
        <v>1</v>
      </c>
      <c r="F9" s="1"/>
      <c r="G9" s="1">
        <v>2</v>
      </c>
      <c r="H9" s="1"/>
      <c r="I9" s="1">
        <v>11</v>
      </c>
      <c r="J9" s="5">
        <v>52</v>
      </c>
      <c r="K9" s="116"/>
    </row>
    <row r="10" spans="2:11" ht="15.75" thickBot="1">
      <c r="B10" s="114" t="s">
        <v>139</v>
      </c>
      <c r="C10" s="1">
        <v>27</v>
      </c>
      <c r="D10" s="1">
        <v>4</v>
      </c>
      <c r="E10" s="1">
        <v>9</v>
      </c>
      <c r="F10" s="1"/>
      <c r="G10" s="1">
        <v>2</v>
      </c>
      <c r="H10" s="1"/>
      <c r="I10" s="1">
        <v>10</v>
      </c>
      <c r="J10" s="5">
        <v>52</v>
      </c>
      <c r="K10" s="116"/>
    </row>
    <row r="11" spans="2:11" ht="15.75" thickBot="1">
      <c r="B11" s="114" t="s">
        <v>140</v>
      </c>
      <c r="C11" s="1">
        <v>20</v>
      </c>
      <c r="D11" s="1">
        <v>4</v>
      </c>
      <c r="E11" s="1">
        <v>6</v>
      </c>
      <c r="F11" s="1">
        <v>4</v>
      </c>
      <c r="G11" s="1">
        <v>1</v>
      </c>
      <c r="H11" s="1">
        <v>6</v>
      </c>
      <c r="I11" s="1">
        <v>2</v>
      </c>
      <c r="J11" s="5">
        <v>43</v>
      </c>
      <c r="K11" s="116"/>
    </row>
    <row r="12" spans="2:11" ht="15.75" thickBot="1">
      <c r="B12" s="3" t="s">
        <v>6</v>
      </c>
      <c r="C12" s="5">
        <f aca="true" t="shared" si="0" ref="C12:I12">C11+C10+C9+C8</f>
        <v>119</v>
      </c>
      <c r="D12" s="5">
        <f t="shared" si="0"/>
        <v>13</v>
      </c>
      <c r="E12" s="5">
        <f t="shared" si="0"/>
        <v>16</v>
      </c>
      <c r="F12" s="5">
        <f t="shared" si="0"/>
        <v>4</v>
      </c>
      <c r="G12" s="5">
        <f t="shared" si="0"/>
        <v>7</v>
      </c>
      <c r="H12" s="5">
        <v>6</v>
      </c>
      <c r="I12" s="5">
        <f t="shared" si="0"/>
        <v>34</v>
      </c>
      <c r="J12" s="5">
        <f>SUM(J8:J11)</f>
        <v>199</v>
      </c>
      <c r="K12" s="116"/>
    </row>
    <row r="13" spans="2:11" ht="13.5" customHeight="1">
      <c r="B13" s="116"/>
      <c r="C13" s="116"/>
      <c r="D13" s="116"/>
      <c r="E13" s="116"/>
      <c r="F13" s="116"/>
      <c r="G13" s="116"/>
      <c r="H13" s="116"/>
      <c r="I13" s="116"/>
      <c r="J13" s="116"/>
      <c r="K13" s="116"/>
    </row>
    <row r="14" spans="2:11" ht="15">
      <c r="B14" s="116"/>
      <c r="C14" s="116"/>
      <c r="D14" s="116"/>
      <c r="E14" s="116"/>
      <c r="F14" s="116"/>
      <c r="G14" s="116"/>
      <c r="H14" s="116"/>
      <c r="I14" s="116"/>
      <c r="J14" s="116"/>
      <c r="K14" s="116"/>
    </row>
    <row r="15" spans="2:11" ht="15">
      <c r="B15" s="116"/>
      <c r="C15" s="116"/>
      <c r="D15" s="116"/>
      <c r="E15" s="116"/>
      <c r="F15" s="116"/>
      <c r="G15" s="116"/>
      <c r="H15" s="116"/>
      <c r="I15" s="116"/>
      <c r="J15" s="116"/>
      <c r="K15" s="116"/>
    </row>
  </sheetData>
  <sheetProtection/>
  <mergeCells count="12">
    <mergeCell ref="H4:H6"/>
    <mergeCell ref="F5:F6"/>
    <mergeCell ref="G4:G6"/>
    <mergeCell ref="J4:J6"/>
    <mergeCell ref="B2:J2"/>
    <mergeCell ref="B4:B6"/>
    <mergeCell ref="C4:C6"/>
    <mergeCell ref="D4:D6"/>
    <mergeCell ref="E4:F4"/>
    <mergeCell ref="E5:E6"/>
    <mergeCell ref="B3:J3"/>
    <mergeCell ref="I4:I6"/>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X99"/>
  <sheetViews>
    <sheetView tabSelected="1" zoomScale="71" zoomScaleNormal="71" zoomScaleSheetLayoutView="100" zoomScalePageLayoutView="0" workbookViewId="0" topLeftCell="A82">
      <selection activeCell="C26" sqref="C26:D26"/>
    </sheetView>
  </sheetViews>
  <sheetFormatPr defaultColWidth="9.00390625" defaultRowHeight="15"/>
  <cols>
    <col min="1" max="1" width="9.7109375" style="0" customWidth="1"/>
    <col min="2" max="2" width="25.421875" style="0" customWidth="1"/>
    <col min="3" max="3" width="6.421875" style="262" customWidth="1"/>
    <col min="4" max="4" width="5.8515625" style="262" customWidth="1"/>
    <col min="5" max="5" width="8.8515625" style="266" customWidth="1"/>
    <col min="6" max="6" width="8.28125" style="0" customWidth="1"/>
    <col min="7" max="9" width="9.140625" style="0" customWidth="1"/>
    <col min="10" max="10" width="7.421875" style="241" customWidth="1"/>
    <col min="11" max="11" width="7.8515625" style="255" customWidth="1"/>
    <col min="12" max="12" width="8.140625" style="0" customWidth="1"/>
    <col min="13" max="15" width="8.7109375" style="0" customWidth="1"/>
    <col min="16" max="16" width="8.57421875" style="35" customWidth="1"/>
    <col min="17" max="17" width="8.28125" style="35" customWidth="1"/>
    <col min="18" max="18" width="8.7109375" style="0" customWidth="1"/>
    <col min="19" max="19" width="9.7109375" style="0" customWidth="1"/>
    <col min="20" max="20" width="9.421875" style="0" customWidth="1"/>
    <col min="21" max="21" width="9.00390625" style="35" customWidth="1"/>
    <col min="22" max="22" width="12.421875" style="35" customWidth="1"/>
    <col min="23" max="23" width="13.421875" style="35" customWidth="1"/>
    <col min="24" max="24" width="9.00390625" style="35" customWidth="1"/>
    <col min="25" max="25" width="14.7109375" style="35" customWidth="1"/>
    <col min="26" max="16384" width="9.00390625" style="35" customWidth="1"/>
  </cols>
  <sheetData>
    <row r="1" spans="1:20" ht="15">
      <c r="A1" s="455" t="s">
        <v>222</v>
      </c>
      <c r="B1" s="456"/>
      <c r="C1" s="456"/>
      <c r="D1" s="456"/>
      <c r="E1" s="456"/>
      <c r="F1" s="456"/>
      <c r="G1" s="456"/>
      <c r="H1" s="456"/>
      <c r="I1" s="456"/>
      <c r="J1" s="456"/>
      <c r="K1" s="456"/>
      <c r="L1" s="456"/>
      <c r="M1" s="456"/>
      <c r="N1" s="456"/>
      <c r="O1" s="456"/>
      <c r="P1" s="456"/>
      <c r="Q1" s="456"/>
      <c r="R1" s="456"/>
      <c r="S1" s="456"/>
      <c r="T1" s="457"/>
    </row>
    <row r="2" spans="1:20" ht="15.75" thickBot="1">
      <c r="A2" s="458"/>
      <c r="B2" s="459"/>
      <c r="C2" s="459"/>
      <c r="D2" s="459"/>
      <c r="E2" s="459"/>
      <c r="F2" s="459"/>
      <c r="G2" s="459"/>
      <c r="H2" s="459"/>
      <c r="I2" s="459"/>
      <c r="J2" s="459"/>
      <c r="K2" s="459"/>
      <c r="L2" s="459"/>
      <c r="M2" s="459"/>
      <c r="N2" s="459"/>
      <c r="O2" s="459"/>
      <c r="P2" s="459"/>
      <c r="Q2" s="459"/>
      <c r="R2" s="459"/>
      <c r="S2" s="459"/>
      <c r="T2" s="460"/>
    </row>
    <row r="3" spans="1:20" ht="27" customHeight="1" thickBot="1">
      <c r="A3" s="440" t="s">
        <v>0</v>
      </c>
      <c r="B3" s="464" t="s">
        <v>141</v>
      </c>
      <c r="C3" s="422" t="s">
        <v>377</v>
      </c>
      <c r="D3" s="423"/>
      <c r="E3" s="467" t="s">
        <v>142</v>
      </c>
      <c r="F3" s="468"/>
      <c r="G3" s="468"/>
      <c r="H3" s="468"/>
      <c r="I3" s="468"/>
      <c r="J3" s="469"/>
      <c r="K3" s="469"/>
      <c r="L3" s="470"/>
      <c r="M3" s="430" t="s">
        <v>167</v>
      </c>
      <c r="N3" s="431"/>
      <c r="O3" s="431"/>
      <c r="P3" s="431"/>
      <c r="Q3" s="431"/>
      <c r="R3" s="431"/>
      <c r="S3" s="431"/>
      <c r="T3" s="432"/>
    </row>
    <row r="4" spans="1:20" ht="15" customHeight="1" thickBot="1">
      <c r="A4" s="441"/>
      <c r="B4" s="465"/>
      <c r="C4" s="424"/>
      <c r="D4" s="425"/>
      <c r="E4" s="435" t="s">
        <v>359</v>
      </c>
      <c r="F4" s="440" t="s">
        <v>348</v>
      </c>
      <c r="G4" s="422" t="s">
        <v>305</v>
      </c>
      <c r="H4" s="473"/>
      <c r="I4" s="473"/>
      <c r="J4" s="473"/>
      <c r="K4" s="473"/>
      <c r="L4" s="423"/>
      <c r="M4" s="433" t="s">
        <v>137</v>
      </c>
      <c r="N4" s="434"/>
      <c r="O4" s="433" t="s">
        <v>138</v>
      </c>
      <c r="P4" s="434"/>
      <c r="Q4" s="433" t="s">
        <v>139</v>
      </c>
      <c r="R4" s="434"/>
      <c r="S4" s="433" t="s">
        <v>140</v>
      </c>
      <c r="T4" s="434"/>
    </row>
    <row r="5" spans="1:20" ht="22.5" customHeight="1">
      <c r="A5" s="441"/>
      <c r="B5" s="465"/>
      <c r="C5" s="424"/>
      <c r="D5" s="425"/>
      <c r="E5" s="436"/>
      <c r="F5" s="441"/>
      <c r="G5" s="461" t="s">
        <v>349</v>
      </c>
      <c r="H5" s="471" t="s">
        <v>306</v>
      </c>
      <c r="I5" s="471"/>
      <c r="J5" s="471"/>
      <c r="K5" s="471"/>
      <c r="L5" s="472"/>
      <c r="M5" s="249" t="s">
        <v>143</v>
      </c>
      <c r="N5" s="65" t="s">
        <v>144</v>
      </c>
      <c r="O5" s="69" t="s">
        <v>145</v>
      </c>
      <c r="P5" s="70" t="s">
        <v>146</v>
      </c>
      <c r="Q5" s="109" t="s">
        <v>147</v>
      </c>
      <c r="R5" s="74" t="s">
        <v>148</v>
      </c>
      <c r="S5" s="64" t="s">
        <v>149</v>
      </c>
      <c r="T5" s="65" t="s">
        <v>150</v>
      </c>
    </row>
    <row r="6" spans="1:20" ht="24" customHeight="1" thickBot="1">
      <c r="A6" s="441"/>
      <c r="B6" s="465"/>
      <c r="C6" s="426"/>
      <c r="D6" s="427"/>
      <c r="E6" s="436"/>
      <c r="F6" s="441"/>
      <c r="G6" s="462"/>
      <c r="H6" s="471"/>
      <c r="I6" s="471"/>
      <c r="J6" s="471"/>
      <c r="K6" s="471"/>
      <c r="L6" s="472"/>
      <c r="M6" s="256" t="s">
        <v>175</v>
      </c>
      <c r="N6" s="68" t="s">
        <v>307</v>
      </c>
      <c r="O6" s="59" t="s">
        <v>351</v>
      </c>
      <c r="P6" s="73" t="s">
        <v>352</v>
      </c>
      <c r="Q6" s="90" t="s">
        <v>373</v>
      </c>
      <c r="R6" s="68" t="s">
        <v>374</v>
      </c>
      <c r="S6" s="59" t="s">
        <v>353</v>
      </c>
      <c r="T6" s="68" t="s">
        <v>347</v>
      </c>
    </row>
    <row r="7" spans="1:20" ht="117" customHeight="1" thickBot="1">
      <c r="A7" s="442"/>
      <c r="B7" s="466"/>
      <c r="C7" s="263" t="s">
        <v>357</v>
      </c>
      <c r="D7" s="263" t="s">
        <v>358</v>
      </c>
      <c r="E7" s="437"/>
      <c r="F7" s="442"/>
      <c r="G7" s="463"/>
      <c r="H7" s="251" t="s">
        <v>263</v>
      </c>
      <c r="I7" s="252" t="s">
        <v>151</v>
      </c>
      <c r="J7" s="253" t="s">
        <v>152</v>
      </c>
      <c r="K7" s="253" t="s">
        <v>350</v>
      </c>
      <c r="L7" s="296" t="s">
        <v>379</v>
      </c>
      <c r="M7" s="250">
        <v>612</v>
      </c>
      <c r="N7" s="167">
        <v>792</v>
      </c>
      <c r="O7" s="168">
        <v>612</v>
      </c>
      <c r="P7" s="169">
        <v>576</v>
      </c>
      <c r="Q7" s="170">
        <v>360</v>
      </c>
      <c r="R7" s="164">
        <v>612</v>
      </c>
      <c r="S7" s="165">
        <v>432</v>
      </c>
      <c r="T7" s="166">
        <v>288</v>
      </c>
    </row>
    <row r="8" spans="1:20" ht="15.75" thickBot="1">
      <c r="A8" s="53">
        <v>1</v>
      </c>
      <c r="B8" s="53">
        <v>2</v>
      </c>
      <c r="C8" s="428">
        <v>3</v>
      </c>
      <c r="D8" s="429"/>
      <c r="E8" s="53">
        <v>4</v>
      </c>
      <c r="F8" s="53">
        <v>5</v>
      </c>
      <c r="G8" s="53">
        <v>6</v>
      </c>
      <c r="H8" s="53">
        <v>7</v>
      </c>
      <c r="I8" s="53">
        <v>8</v>
      </c>
      <c r="J8" s="62">
        <v>9</v>
      </c>
      <c r="K8" s="62"/>
      <c r="L8" s="62">
        <v>11</v>
      </c>
      <c r="M8" s="136">
        <v>12</v>
      </c>
      <c r="N8" s="137">
        <v>13</v>
      </c>
      <c r="O8" s="57">
        <v>14</v>
      </c>
      <c r="P8" s="71">
        <v>15</v>
      </c>
      <c r="Q8" s="150">
        <v>16</v>
      </c>
      <c r="R8" s="151">
        <v>17</v>
      </c>
      <c r="S8" s="57">
        <v>18</v>
      </c>
      <c r="T8" s="58">
        <v>19</v>
      </c>
    </row>
    <row r="9" spans="1:20" ht="33" customHeight="1">
      <c r="A9" s="76" t="s">
        <v>153</v>
      </c>
      <c r="B9" s="77" t="s">
        <v>154</v>
      </c>
      <c r="C9" s="402" t="s">
        <v>456</v>
      </c>
      <c r="D9" s="403"/>
      <c r="E9" s="372">
        <v>1824</v>
      </c>
      <c r="F9" s="78">
        <v>420</v>
      </c>
      <c r="G9" s="78">
        <v>1404</v>
      </c>
      <c r="H9" s="78">
        <v>488</v>
      </c>
      <c r="I9" s="78">
        <v>916</v>
      </c>
      <c r="J9" s="79"/>
      <c r="K9" s="79"/>
      <c r="L9" s="79"/>
      <c r="M9" s="138">
        <v>612</v>
      </c>
      <c r="N9" s="139">
        <v>792</v>
      </c>
      <c r="O9" s="201"/>
      <c r="P9" s="202"/>
      <c r="Q9" s="203"/>
      <c r="R9" s="204"/>
      <c r="S9" s="201"/>
      <c r="T9" s="202"/>
    </row>
    <row r="10" spans="1:20" ht="39.75" customHeight="1">
      <c r="A10" s="171" t="s">
        <v>254</v>
      </c>
      <c r="B10" s="172" t="s">
        <v>220</v>
      </c>
      <c r="C10" s="404" t="s">
        <v>455</v>
      </c>
      <c r="D10" s="405"/>
      <c r="E10" s="132">
        <v>933</v>
      </c>
      <c r="F10" s="173">
        <v>200</v>
      </c>
      <c r="G10" s="173">
        <v>733</v>
      </c>
      <c r="H10" s="173">
        <v>217</v>
      </c>
      <c r="I10" s="173">
        <v>516</v>
      </c>
      <c r="J10" s="174"/>
      <c r="K10" s="174"/>
      <c r="L10" s="174"/>
      <c r="M10" s="146">
        <v>323</v>
      </c>
      <c r="N10" s="147">
        <v>410</v>
      </c>
      <c r="O10" s="205"/>
      <c r="P10" s="206"/>
      <c r="Q10" s="207"/>
      <c r="R10" s="208"/>
      <c r="S10" s="205"/>
      <c r="T10" s="206"/>
    </row>
    <row r="11" spans="1:20" ht="23.25" customHeight="1">
      <c r="A11" s="66" t="s">
        <v>255</v>
      </c>
      <c r="B11" s="46" t="s">
        <v>430</v>
      </c>
      <c r="C11" s="260"/>
      <c r="D11" s="61" t="s">
        <v>360</v>
      </c>
      <c r="E11" s="226">
        <v>90</v>
      </c>
      <c r="F11" s="226">
        <v>12</v>
      </c>
      <c r="G11" s="225">
        <v>78</v>
      </c>
      <c r="H11" s="226">
        <v>0</v>
      </c>
      <c r="I11" s="226">
        <v>78</v>
      </c>
      <c r="J11" s="227"/>
      <c r="K11" s="227"/>
      <c r="L11" s="227">
        <v>2</v>
      </c>
      <c r="M11" s="228">
        <v>34</v>
      </c>
      <c r="N11" s="229">
        <v>44</v>
      </c>
      <c r="O11" s="230"/>
      <c r="P11" s="231"/>
      <c r="Q11" s="232"/>
      <c r="R11" s="233"/>
      <c r="S11" s="230"/>
      <c r="T11" s="231"/>
    </row>
    <row r="12" spans="1:20" ht="15">
      <c r="A12" s="66" t="s">
        <v>256</v>
      </c>
      <c r="B12" s="46" t="s">
        <v>431</v>
      </c>
      <c r="C12" s="61" t="s">
        <v>361</v>
      </c>
      <c r="D12" s="61"/>
      <c r="E12" s="45">
        <v>147</v>
      </c>
      <c r="F12" s="45">
        <v>30</v>
      </c>
      <c r="G12" s="43">
        <v>117</v>
      </c>
      <c r="H12" s="45">
        <v>39</v>
      </c>
      <c r="I12" s="45">
        <v>78</v>
      </c>
      <c r="J12" s="61"/>
      <c r="K12" s="61"/>
      <c r="L12" s="61">
        <v>2</v>
      </c>
      <c r="M12" s="140">
        <v>51</v>
      </c>
      <c r="N12" s="141">
        <v>66</v>
      </c>
      <c r="O12" s="209"/>
      <c r="P12" s="210"/>
      <c r="Q12" s="211"/>
      <c r="R12" s="212"/>
      <c r="S12" s="209"/>
      <c r="T12" s="213"/>
    </row>
    <row r="13" spans="1:24" ht="15">
      <c r="A13" s="66" t="s">
        <v>257</v>
      </c>
      <c r="B13" s="46" t="s">
        <v>442</v>
      </c>
      <c r="C13" s="61" t="s">
        <v>361</v>
      </c>
      <c r="D13" s="61"/>
      <c r="E13" s="45">
        <v>156</v>
      </c>
      <c r="F13" s="45">
        <v>39</v>
      </c>
      <c r="G13" s="43">
        <v>117</v>
      </c>
      <c r="H13" s="45">
        <v>37</v>
      </c>
      <c r="I13" s="45">
        <v>80</v>
      </c>
      <c r="J13" s="61"/>
      <c r="K13" s="61"/>
      <c r="L13" s="61">
        <v>2</v>
      </c>
      <c r="M13" s="140">
        <v>51</v>
      </c>
      <c r="N13" s="141">
        <v>66</v>
      </c>
      <c r="O13" s="209"/>
      <c r="P13" s="210"/>
      <c r="Q13" s="211"/>
      <c r="R13" s="212"/>
      <c r="S13" s="209"/>
      <c r="T13" s="213"/>
      <c r="X13" s="110"/>
    </row>
    <row r="14" spans="1:24" ht="15">
      <c r="A14" s="66" t="s">
        <v>258</v>
      </c>
      <c r="B14" s="46" t="s">
        <v>16</v>
      </c>
      <c r="C14" s="61" t="s">
        <v>361</v>
      </c>
      <c r="D14" s="61"/>
      <c r="E14" s="45">
        <v>147</v>
      </c>
      <c r="F14" s="45">
        <v>30</v>
      </c>
      <c r="G14" s="43">
        <v>117</v>
      </c>
      <c r="H14" s="45">
        <v>67</v>
      </c>
      <c r="I14" s="45">
        <v>50</v>
      </c>
      <c r="J14" s="61"/>
      <c r="K14" s="61"/>
      <c r="L14" s="61">
        <v>2</v>
      </c>
      <c r="M14" s="140">
        <v>51</v>
      </c>
      <c r="N14" s="141">
        <v>66</v>
      </c>
      <c r="O14" s="209"/>
      <c r="P14" s="210"/>
      <c r="Q14" s="211"/>
      <c r="R14" s="212"/>
      <c r="S14" s="209"/>
      <c r="T14" s="213"/>
      <c r="X14" s="110"/>
    </row>
    <row r="15" spans="1:24" ht="15">
      <c r="A15" s="66" t="s">
        <v>259</v>
      </c>
      <c r="B15" s="46" t="s">
        <v>21</v>
      </c>
      <c r="C15" s="61" t="s">
        <v>361</v>
      </c>
      <c r="D15" s="61"/>
      <c r="E15" s="45">
        <v>176</v>
      </c>
      <c r="F15" s="45">
        <v>59</v>
      </c>
      <c r="G15" s="43">
        <v>117</v>
      </c>
      <c r="H15" s="45">
        <v>3</v>
      </c>
      <c r="I15" s="45">
        <v>114</v>
      </c>
      <c r="J15" s="61"/>
      <c r="K15" s="61"/>
      <c r="L15" s="61">
        <v>2</v>
      </c>
      <c r="M15" s="140">
        <v>51</v>
      </c>
      <c r="N15" s="141">
        <v>66</v>
      </c>
      <c r="O15" s="209"/>
      <c r="P15" s="210"/>
      <c r="Q15" s="211"/>
      <c r="R15" s="212"/>
      <c r="S15" s="209"/>
      <c r="T15" s="213"/>
      <c r="X15" s="110"/>
    </row>
    <row r="16" spans="1:24" ht="15">
      <c r="A16" s="66" t="s">
        <v>260</v>
      </c>
      <c r="B16" s="46" t="s">
        <v>216</v>
      </c>
      <c r="C16" s="61" t="s">
        <v>361</v>
      </c>
      <c r="D16" s="61"/>
      <c r="E16" s="45">
        <v>76</v>
      </c>
      <c r="F16" s="45">
        <v>6</v>
      </c>
      <c r="G16" s="43">
        <v>70</v>
      </c>
      <c r="H16" s="45">
        <v>34</v>
      </c>
      <c r="I16" s="45">
        <v>36</v>
      </c>
      <c r="J16" s="61"/>
      <c r="K16" s="61"/>
      <c r="L16" s="61">
        <v>2</v>
      </c>
      <c r="M16" s="140">
        <v>34</v>
      </c>
      <c r="N16" s="141">
        <v>36</v>
      </c>
      <c r="O16" s="209"/>
      <c r="P16" s="210"/>
      <c r="Q16" s="211"/>
      <c r="R16" s="212"/>
      <c r="S16" s="209"/>
      <c r="T16" s="213"/>
      <c r="X16" s="110"/>
    </row>
    <row r="17" spans="1:20" ht="15">
      <c r="A17" s="66" t="s">
        <v>261</v>
      </c>
      <c r="B17" s="46" t="s">
        <v>449</v>
      </c>
      <c r="C17" s="61" t="str">
        <f>$C$16</f>
        <v>,-ДЗ</v>
      </c>
      <c r="D17" s="61"/>
      <c r="E17" s="45">
        <v>90</v>
      </c>
      <c r="F17" s="47">
        <v>12</v>
      </c>
      <c r="G17" s="43">
        <v>78</v>
      </c>
      <c r="H17" s="45">
        <v>18</v>
      </c>
      <c r="I17" s="45">
        <v>60</v>
      </c>
      <c r="J17" s="61"/>
      <c r="K17" s="61"/>
      <c r="L17" s="61">
        <v>2</v>
      </c>
      <c r="M17" s="140">
        <v>34</v>
      </c>
      <c r="N17" s="141">
        <v>44</v>
      </c>
      <c r="O17" s="209"/>
      <c r="P17" s="210"/>
      <c r="Q17" s="211"/>
      <c r="R17" s="212"/>
      <c r="S17" s="209"/>
      <c r="T17" s="213"/>
    </row>
    <row r="18" spans="1:20" ht="15">
      <c r="A18" s="66" t="s">
        <v>262</v>
      </c>
      <c r="B18" s="46" t="s">
        <v>424</v>
      </c>
      <c r="C18" s="61" t="str">
        <f>$C$12</f>
        <v>,-ДЗ</v>
      </c>
      <c r="D18" s="61"/>
      <c r="E18" s="45">
        <v>51</v>
      </c>
      <c r="F18" s="45">
        <v>12</v>
      </c>
      <c r="G18" s="43">
        <v>39</v>
      </c>
      <c r="H18" s="45">
        <v>19</v>
      </c>
      <c r="I18" s="45">
        <v>20</v>
      </c>
      <c r="J18" s="61"/>
      <c r="K18" s="61"/>
      <c r="L18" s="61">
        <v>2</v>
      </c>
      <c r="M18" s="140">
        <v>17</v>
      </c>
      <c r="N18" s="141">
        <v>22</v>
      </c>
      <c r="O18" s="209"/>
      <c r="P18" s="210"/>
      <c r="Q18" s="211"/>
      <c r="R18" s="212"/>
      <c r="S18" s="209"/>
      <c r="T18" s="213"/>
    </row>
    <row r="19" spans="1:20" ht="39">
      <c r="A19" s="130" t="s">
        <v>217</v>
      </c>
      <c r="B19" s="131" t="s">
        <v>218</v>
      </c>
      <c r="C19" s="404" t="s">
        <v>362</v>
      </c>
      <c r="D19" s="405"/>
      <c r="E19" s="132">
        <v>601</v>
      </c>
      <c r="F19" s="132">
        <v>146</v>
      </c>
      <c r="G19" s="132">
        <v>455</v>
      </c>
      <c r="H19" s="132">
        <v>155</v>
      </c>
      <c r="I19" s="132">
        <v>300</v>
      </c>
      <c r="J19" s="133"/>
      <c r="K19" s="133"/>
      <c r="L19" s="133"/>
      <c r="M19" s="136">
        <v>221</v>
      </c>
      <c r="N19" s="137">
        <v>234</v>
      </c>
      <c r="O19" s="214"/>
      <c r="P19" s="215"/>
      <c r="Q19" s="216"/>
      <c r="R19" s="217"/>
      <c r="S19" s="214"/>
      <c r="T19" s="215"/>
    </row>
    <row r="20" spans="1:20" ht="15">
      <c r="A20" s="66" t="s">
        <v>445</v>
      </c>
      <c r="B20" s="46" t="s">
        <v>27</v>
      </c>
      <c r="C20" s="260"/>
      <c r="D20" s="61" t="s">
        <v>360</v>
      </c>
      <c r="E20" s="45">
        <v>304</v>
      </c>
      <c r="F20" s="47">
        <v>70</v>
      </c>
      <c r="G20" s="43">
        <v>234</v>
      </c>
      <c r="H20" s="45">
        <v>64</v>
      </c>
      <c r="I20" s="45">
        <v>170</v>
      </c>
      <c r="J20" s="61"/>
      <c r="K20" s="61"/>
      <c r="L20" s="61">
        <v>2</v>
      </c>
      <c r="M20" s="140">
        <v>102</v>
      </c>
      <c r="N20" s="141">
        <v>132</v>
      </c>
      <c r="O20" s="209"/>
      <c r="P20" s="210"/>
      <c r="Q20" s="211"/>
      <c r="R20" s="212"/>
      <c r="S20" s="209"/>
      <c r="T20" s="213"/>
    </row>
    <row r="21" spans="1:20" ht="15" customHeight="1">
      <c r="A21" s="66" t="s">
        <v>446</v>
      </c>
      <c r="B21" s="46" t="s">
        <v>219</v>
      </c>
      <c r="C21" s="260"/>
      <c r="D21" s="61" t="s">
        <v>360</v>
      </c>
      <c r="E21" s="45">
        <v>130</v>
      </c>
      <c r="F21" s="47">
        <v>30</v>
      </c>
      <c r="G21" s="43">
        <v>100</v>
      </c>
      <c r="H21" s="45">
        <v>30</v>
      </c>
      <c r="I21" s="45">
        <v>70</v>
      </c>
      <c r="J21" s="61"/>
      <c r="K21" s="61"/>
      <c r="L21" s="61">
        <v>2</v>
      </c>
      <c r="M21" s="140">
        <v>68</v>
      </c>
      <c r="N21" s="141">
        <v>32</v>
      </c>
      <c r="O21" s="218"/>
      <c r="P21" s="219"/>
      <c r="Q21" s="220"/>
      <c r="R21" s="221"/>
      <c r="S21" s="218"/>
      <c r="T21" s="222"/>
    </row>
    <row r="22" spans="1:20" ht="15" customHeight="1">
      <c r="A22" s="66" t="s">
        <v>447</v>
      </c>
      <c r="B22" s="46" t="s">
        <v>168</v>
      </c>
      <c r="C22" s="260"/>
      <c r="D22" s="61" t="s">
        <v>360</v>
      </c>
      <c r="E22" s="101">
        <v>167</v>
      </c>
      <c r="F22" s="135">
        <v>46</v>
      </c>
      <c r="G22" s="75">
        <v>121</v>
      </c>
      <c r="H22" s="101">
        <v>61</v>
      </c>
      <c r="I22" s="101">
        <v>60</v>
      </c>
      <c r="J22" s="102"/>
      <c r="K22" s="102"/>
      <c r="L22" s="102">
        <v>2</v>
      </c>
      <c r="M22" s="140">
        <v>51</v>
      </c>
      <c r="N22" s="143">
        <v>70</v>
      </c>
      <c r="O22" s="218"/>
      <c r="P22" s="219"/>
      <c r="Q22" s="220"/>
      <c r="R22" s="221"/>
      <c r="S22" s="218"/>
      <c r="T22" s="222"/>
    </row>
    <row r="23" spans="1:20" ht="32.25" customHeight="1">
      <c r="A23" s="131" t="s">
        <v>443</v>
      </c>
      <c r="B23" s="131" t="s">
        <v>444</v>
      </c>
      <c r="C23" s="404" t="s">
        <v>448</v>
      </c>
      <c r="D23" s="405"/>
      <c r="E23" s="132">
        <v>246</v>
      </c>
      <c r="F23" s="295">
        <v>60</v>
      </c>
      <c r="G23" s="132">
        <v>216</v>
      </c>
      <c r="H23" s="132">
        <v>96</v>
      </c>
      <c r="I23" s="132">
        <v>120</v>
      </c>
      <c r="J23" s="132"/>
      <c r="K23" s="132"/>
      <c r="L23" s="301"/>
      <c r="M23" s="297">
        <v>68</v>
      </c>
      <c r="N23" s="301">
        <v>148</v>
      </c>
      <c r="O23" s="303"/>
      <c r="P23" s="215"/>
      <c r="Q23" s="303"/>
      <c r="R23" s="215"/>
      <c r="S23" s="303"/>
      <c r="T23" s="215"/>
    </row>
    <row r="24" spans="1:20" ht="15" customHeight="1">
      <c r="A24" s="46" t="s">
        <v>450</v>
      </c>
      <c r="B24" s="46" t="s">
        <v>451</v>
      </c>
      <c r="C24" s="443" t="s">
        <v>454</v>
      </c>
      <c r="D24" s="444"/>
      <c r="E24" s="45">
        <v>124</v>
      </c>
      <c r="F24" s="47">
        <v>16</v>
      </c>
      <c r="G24" s="43">
        <v>108</v>
      </c>
      <c r="H24" s="45">
        <v>48</v>
      </c>
      <c r="I24" s="45">
        <v>60</v>
      </c>
      <c r="J24" s="45"/>
      <c r="K24" s="45"/>
      <c r="L24" s="68">
        <v>2</v>
      </c>
      <c r="M24" s="298">
        <v>34</v>
      </c>
      <c r="N24" s="141">
        <v>74</v>
      </c>
      <c r="O24" s="304"/>
      <c r="P24" s="210"/>
      <c r="Q24" s="370"/>
      <c r="R24" s="212"/>
      <c r="S24" s="304"/>
      <c r="T24" s="213"/>
    </row>
    <row r="25" spans="1:20" ht="26.25" customHeight="1">
      <c r="A25" s="46" t="s">
        <v>453</v>
      </c>
      <c r="B25" s="46" t="s">
        <v>452</v>
      </c>
      <c r="C25" s="443" t="s">
        <v>454</v>
      </c>
      <c r="D25" s="444"/>
      <c r="E25" s="45">
        <v>124</v>
      </c>
      <c r="F25" s="47">
        <v>16</v>
      </c>
      <c r="G25" s="43">
        <v>108</v>
      </c>
      <c r="H25" s="45">
        <v>48</v>
      </c>
      <c r="I25" s="45">
        <v>60</v>
      </c>
      <c r="J25" s="45"/>
      <c r="K25" s="45"/>
      <c r="L25" s="68">
        <v>2</v>
      </c>
      <c r="M25" s="298">
        <v>34</v>
      </c>
      <c r="N25" s="141">
        <v>74</v>
      </c>
      <c r="O25" s="304"/>
      <c r="P25" s="210"/>
      <c r="Q25" s="370"/>
      <c r="R25" s="212"/>
      <c r="S25" s="304"/>
      <c r="T25" s="213"/>
    </row>
    <row r="26" spans="1:20" ht="33" customHeight="1" thickBot="1">
      <c r="A26" s="175"/>
      <c r="B26" s="176" t="s">
        <v>6</v>
      </c>
      <c r="C26" s="406" t="s">
        <v>464</v>
      </c>
      <c r="D26" s="407"/>
      <c r="E26" s="185">
        <v>3732</v>
      </c>
      <c r="F26" s="254">
        <v>852</v>
      </c>
      <c r="G26" s="187" t="s">
        <v>440</v>
      </c>
      <c r="H26" s="187" t="s">
        <v>441</v>
      </c>
      <c r="I26" s="185">
        <f>I27+I34+I37</f>
        <v>1336</v>
      </c>
      <c r="J26" s="177">
        <v>40</v>
      </c>
      <c r="K26" s="177">
        <v>1044</v>
      </c>
      <c r="L26" s="302"/>
      <c r="M26" s="299">
        <v>0</v>
      </c>
      <c r="N26" s="305">
        <v>0</v>
      </c>
      <c r="O26" s="299">
        <f aca="true" t="shared" si="0" ref="O26:T26">O27+O34+O37</f>
        <v>612</v>
      </c>
      <c r="P26" s="305">
        <v>576</v>
      </c>
      <c r="Q26" s="299">
        <f t="shared" si="0"/>
        <v>360</v>
      </c>
      <c r="R26" s="305">
        <f t="shared" si="0"/>
        <v>612</v>
      </c>
      <c r="S26" s="299">
        <f t="shared" si="0"/>
        <v>432</v>
      </c>
      <c r="T26" s="302">
        <f t="shared" si="0"/>
        <v>288</v>
      </c>
    </row>
    <row r="27" spans="1:20" ht="42.75" customHeight="1">
      <c r="A27" s="76" t="s">
        <v>11</v>
      </c>
      <c r="B27" s="77" t="s">
        <v>155</v>
      </c>
      <c r="C27" s="438" t="s">
        <v>461</v>
      </c>
      <c r="D27" s="439"/>
      <c r="E27" s="184">
        <v>658</v>
      </c>
      <c r="F27" s="181" t="s">
        <v>432</v>
      </c>
      <c r="G27" s="181" t="s">
        <v>355</v>
      </c>
      <c r="H27" s="181" t="s">
        <v>251</v>
      </c>
      <c r="I27" s="184">
        <f>SUM(I28:I33)</f>
        <v>404</v>
      </c>
      <c r="J27" s="242">
        <v>0</v>
      </c>
      <c r="K27" s="242">
        <v>0</v>
      </c>
      <c r="L27" s="202"/>
      <c r="M27" s="300">
        <v>0</v>
      </c>
      <c r="N27" s="190">
        <v>0</v>
      </c>
      <c r="O27" s="80">
        <f aca="true" t="shared" si="1" ref="O27:T27">SUM(O28:O33)</f>
        <v>102</v>
      </c>
      <c r="P27" s="360">
        <f t="shared" si="1"/>
        <v>60</v>
      </c>
      <c r="Q27" s="152">
        <f t="shared" si="1"/>
        <v>96</v>
      </c>
      <c r="R27" s="321">
        <f t="shared" si="1"/>
        <v>164</v>
      </c>
      <c r="S27" s="80">
        <f t="shared" si="1"/>
        <v>52</v>
      </c>
      <c r="T27" s="371">
        <f t="shared" si="1"/>
        <v>34</v>
      </c>
    </row>
    <row r="28" spans="1:20" ht="15">
      <c r="A28" s="66" t="s">
        <v>13</v>
      </c>
      <c r="B28" s="48" t="s">
        <v>14</v>
      </c>
      <c r="C28" s="267" t="s">
        <v>170</v>
      </c>
      <c r="D28" s="267"/>
      <c r="E28" s="182">
        <v>44</v>
      </c>
      <c r="F28" s="112" t="s">
        <v>435</v>
      </c>
      <c r="G28" s="112" t="s">
        <v>354</v>
      </c>
      <c r="H28" s="112">
        <f>G28-I28</f>
        <v>36</v>
      </c>
      <c r="I28" s="182">
        <v>0</v>
      </c>
      <c r="J28" s="243"/>
      <c r="K28" s="243"/>
      <c r="L28" s="191">
        <v>6</v>
      </c>
      <c r="M28" s="192"/>
      <c r="N28" s="193"/>
      <c r="O28" s="59"/>
      <c r="P28" s="361"/>
      <c r="Q28" s="154"/>
      <c r="R28" s="362">
        <v>36</v>
      </c>
      <c r="S28" s="59"/>
      <c r="T28" s="356"/>
    </row>
    <row r="29" spans="1:20" ht="15">
      <c r="A29" s="66" t="s">
        <v>15</v>
      </c>
      <c r="B29" s="48" t="s">
        <v>16</v>
      </c>
      <c r="C29" s="267" t="s">
        <v>170</v>
      </c>
      <c r="D29" s="267"/>
      <c r="E29" s="182">
        <v>44</v>
      </c>
      <c r="F29" s="112" t="s">
        <v>435</v>
      </c>
      <c r="G29" s="112" t="s">
        <v>354</v>
      </c>
      <c r="H29" s="112" t="s">
        <v>356</v>
      </c>
      <c r="I29" s="182">
        <v>10</v>
      </c>
      <c r="J29" s="243"/>
      <c r="K29" s="243"/>
      <c r="L29" s="191">
        <v>3</v>
      </c>
      <c r="M29" s="192"/>
      <c r="N29" s="193"/>
      <c r="O29" s="59">
        <v>36</v>
      </c>
      <c r="P29" s="73"/>
      <c r="Q29" s="154"/>
      <c r="R29" s="155"/>
      <c r="S29" s="59"/>
      <c r="T29" s="68"/>
    </row>
    <row r="30" spans="1:20" ht="38.25" customHeight="1">
      <c r="A30" s="66" t="s">
        <v>17</v>
      </c>
      <c r="B30" s="48" t="s">
        <v>230</v>
      </c>
      <c r="C30" s="267" t="s">
        <v>462</v>
      </c>
      <c r="D30" s="267"/>
      <c r="E30" s="182">
        <v>226</v>
      </c>
      <c r="F30" s="182">
        <v>54</v>
      </c>
      <c r="G30" s="182">
        <v>172</v>
      </c>
      <c r="H30" s="182">
        <v>0</v>
      </c>
      <c r="I30" s="182">
        <v>172</v>
      </c>
      <c r="J30" s="243"/>
      <c r="K30" s="243"/>
      <c r="L30" s="191" t="s">
        <v>436</v>
      </c>
      <c r="M30" s="192"/>
      <c r="N30" s="193"/>
      <c r="O30" s="59">
        <v>34</v>
      </c>
      <c r="P30" s="73">
        <v>30</v>
      </c>
      <c r="Q30" s="154">
        <v>32</v>
      </c>
      <c r="R30" s="155">
        <v>32</v>
      </c>
      <c r="S30" s="59">
        <v>26</v>
      </c>
      <c r="T30" s="68">
        <v>18</v>
      </c>
    </row>
    <row r="31" spans="1:20" ht="36" customHeight="1">
      <c r="A31" s="66" t="s">
        <v>20</v>
      </c>
      <c r="B31" s="48" t="s">
        <v>21</v>
      </c>
      <c r="C31" s="267" t="s">
        <v>463</v>
      </c>
      <c r="D31" s="267"/>
      <c r="E31" s="112" t="s">
        <v>438</v>
      </c>
      <c r="F31" s="112" t="s">
        <v>437</v>
      </c>
      <c r="G31" s="182">
        <v>160</v>
      </c>
      <c r="H31" s="182">
        <v>0</v>
      </c>
      <c r="I31" s="182">
        <v>160</v>
      </c>
      <c r="J31" s="243"/>
      <c r="K31" s="243"/>
      <c r="L31" s="191" t="s">
        <v>436</v>
      </c>
      <c r="M31" s="192"/>
      <c r="N31" s="193"/>
      <c r="O31" s="59">
        <v>32</v>
      </c>
      <c r="P31" s="73">
        <v>30</v>
      </c>
      <c r="Q31" s="154">
        <v>24</v>
      </c>
      <c r="R31" s="155">
        <v>32</v>
      </c>
      <c r="S31" s="59">
        <v>26</v>
      </c>
      <c r="T31" s="68">
        <v>16</v>
      </c>
    </row>
    <row r="32" spans="1:20" ht="15">
      <c r="A32" s="66" t="s">
        <v>22</v>
      </c>
      <c r="B32" s="48" t="s">
        <v>91</v>
      </c>
      <c r="C32" s="267" t="s">
        <v>170</v>
      </c>
      <c r="D32" s="267"/>
      <c r="E32" s="182">
        <v>84</v>
      </c>
      <c r="F32" s="112" t="s">
        <v>433</v>
      </c>
      <c r="G32" s="182">
        <v>64</v>
      </c>
      <c r="H32" s="182">
        <v>32</v>
      </c>
      <c r="I32" s="182">
        <v>32</v>
      </c>
      <c r="J32" s="243"/>
      <c r="K32" s="243"/>
      <c r="L32" s="191">
        <v>6</v>
      </c>
      <c r="M32" s="192"/>
      <c r="N32" s="193"/>
      <c r="O32" s="59"/>
      <c r="P32" s="73"/>
      <c r="Q32" s="154"/>
      <c r="R32" s="155">
        <v>64</v>
      </c>
      <c r="S32" s="59"/>
      <c r="T32" s="68"/>
    </row>
    <row r="33" spans="1:20" ht="15.75" thickBot="1">
      <c r="A33" s="81" t="s">
        <v>92</v>
      </c>
      <c r="B33" s="48" t="s">
        <v>23</v>
      </c>
      <c r="C33" s="268" t="s">
        <v>170</v>
      </c>
      <c r="D33" s="268"/>
      <c r="E33" s="183">
        <v>52</v>
      </c>
      <c r="F33" s="113" t="s">
        <v>434</v>
      </c>
      <c r="G33" s="182">
        <v>40</v>
      </c>
      <c r="H33" s="112" t="s">
        <v>344</v>
      </c>
      <c r="I33" s="183">
        <v>30</v>
      </c>
      <c r="J33" s="244"/>
      <c r="K33" s="244"/>
      <c r="L33" s="194">
        <v>5</v>
      </c>
      <c r="M33" s="195"/>
      <c r="N33" s="196"/>
      <c r="O33" s="60"/>
      <c r="P33" s="92"/>
      <c r="Q33" s="158">
        <v>40</v>
      </c>
      <c r="R33" s="159"/>
      <c r="S33" s="60"/>
      <c r="T33" s="91"/>
    </row>
    <row r="34" spans="1:20" ht="30.75" customHeight="1">
      <c r="A34" s="76" t="s">
        <v>24</v>
      </c>
      <c r="B34" s="77" t="s">
        <v>156</v>
      </c>
      <c r="C34" s="438" t="s">
        <v>365</v>
      </c>
      <c r="D34" s="439"/>
      <c r="E34" s="184">
        <f>SUM(E35:E36)</f>
        <v>186</v>
      </c>
      <c r="F34" s="181" t="s">
        <v>439</v>
      </c>
      <c r="G34" s="181">
        <f>SUM(G35:G36)</f>
        <v>144</v>
      </c>
      <c r="H34" s="181">
        <f>SUM(H35:H36)</f>
        <v>56</v>
      </c>
      <c r="I34" s="184">
        <f>SUM(I35:I36)</f>
        <v>88</v>
      </c>
      <c r="J34" s="242">
        <v>0</v>
      </c>
      <c r="K34" s="242">
        <v>0</v>
      </c>
      <c r="L34" s="188"/>
      <c r="M34" s="189">
        <v>0</v>
      </c>
      <c r="N34" s="190">
        <v>0</v>
      </c>
      <c r="O34" s="80">
        <f aca="true" t="shared" si="2" ref="O34:T34">SUM(O35:O36)</f>
        <v>72</v>
      </c>
      <c r="P34" s="360">
        <f t="shared" si="2"/>
        <v>0</v>
      </c>
      <c r="Q34" s="152">
        <f t="shared" si="2"/>
        <v>0</v>
      </c>
      <c r="R34" s="153">
        <f t="shared" si="2"/>
        <v>0</v>
      </c>
      <c r="S34" s="367">
        <f t="shared" si="2"/>
        <v>42</v>
      </c>
      <c r="T34" s="368">
        <f t="shared" si="2"/>
        <v>30</v>
      </c>
    </row>
    <row r="35" spans="1:20" ht="15">
      <c r="A35" s="59" t="s">
        <v>26</v>
      </c>
      <c r="B35" s="105" t="s">
        <v>27</v>
      </c>
      <c r="C35" s="269" t="s">
        <v>170</v>
      </c>
      <c r="D35" s="269"/>
      <c r="E35" s="182">
        <v>94</v>
      </c>
      <c r="F35" s="182">
        <v>22</v>
      </c>
      <c r="G35" s="182">
        <v>72</v>
      </c>
      <c r="H35" s="182">
        <v>20</v>
      </c>
      <c r="I35" s="182">
        <v>52</v>
      </c>
      <c r="J35" s="243"/>
      <c r="K35" s="243"/>
      <c r="L35" s="191">
        <v>3</v>
      </c>
      <c r="M35" s="192"/>
      <c r="N35" s="193"/>
      <c r="O35" s="59">
        <v>72</v>
      </c>
      <c r="P35" s="73"/>
      <c r="Q35" s="154"/>
      <c r="R35" s="155"/>
      <c r="S35" s="256"/>
      <c r="T35" s="356"/>
    </row>
    <row r="36" spans="1:20" ht="26.25">
      <c r="A36" s="100" t="s">
        <v>28</v>
      </c>
      <c r="B36" s="106" t="s">
        <v>176</v>
      </c>
      <c r="C36" s="270" t="s">
        <v>361</v>
      </c>
      <c r="D36" s="270"/>
      <c r="E36" s="186">
        <v>92</v>
      </c>
      <c r="F36" s="186">
        <v>20</v>
      </c>
      <c r="G36" s="186">
        <v>72</v>
      </c>
      <c r="H36" s="186">
        <v>36</v>
      </c>
      <c r="I36" s="186">
        <v>36</v>
      </c>
      <c r="J36" s="245"/>
      <c r="K36" s="245"/>
      <c r="L36" s="197">
        <v>8</v>
      </c>
      <c r="M36" s="198"/>
      <c r="N36" s="199"/>
      <c r="O36" s="309"/>
      <c r="P36" s="104"/>
      <c r="Q36" s="156"/>
      <c r="R36" s="155"/>
      <c r="S36" s="309">
        <v>42</v>
      </c>
      <c r="T36" s="103">
        <v>30</v>
      </c>
    </row>
    <row r="37" spans="1:20" ht="33.75" customHeight="1" thickBot="1">
      <c r="A37" s="258" t="s">
        <v>30</v>
      </c>
      <c r="B37" s="258" t="s">
        <v>157</v>
      </c>
      <c r="C37" s="478" t="s">
        <v>460</v>
      </c>
      <c r="D37" s="479"/>
      <c r="E37" s="259">
        <f>E38+E56</f>
        <v>2888</v>
      </c>
      <c r="F37" s="259">
        <v>660</v>
      </c>
      <c r="G37" s="259">
        <v>2228</v>
      </c>
      <c r="H37" s="259">
        <f>H38+H56</f>
        <v>1344</v>
      </c>
      <c r="I37" s="259">
        <f>I38+I56</f>
        <v>844</v>
      </c>
      <c r="J37" s="259">
        <v>40</v>
      </c>
      <c r="K37" s="259">
        <v>1044</v>
      </c>
      <c r="L37" s="307"/>
      <c r="M37" s="306">
        <v>0</v>
      </c>
      <c r="N37" s="312">
        <v>0</v>
      </c>
      <c r="O37" s="310">
        <f aca="true" t="shared" si="3" ref="O37:T37">O38+O56</f>
        <v>438</v>
      </c>
      <c r="P37" s="307">
        <f t="shared" si="3"/>
        <v>516</v>
      </c>
      <c r="Q37" s="366">
        <f t="shared" si="3"/>
        <v>264</v>
      </c>
      <c r="R37" s="323">
        <f t="shared" si="3"/>
        <v>448</v>
      </c>
      <c r="S37" s="310">
        <f t="shared" si="3"/>
        <v>338</v>
      </c>
      <c r="T37" s="307">
        <f t="shared" si="3"/>
        <v>224</v>
      </c>
    </row>
    <row r="38" spans="1:20" ht="32.25" customHeight="1">
      <c r="A38" s="82" t="s">
        <v>32</v>
      </c>
      <c r="B38" s="83" t="s">
        <v>158</v>
      </c>
      <c r="C38" s="410" t="s">
        <v>370</v>
      </c>
      <c r="D38" s="411"/>
      <c r="E38" s="365">
        <v>1292</v>
      </c>
      <c r="F38" s="84">
        <v>298</v>
      </c>
      <c r="G38" s="84">
        <f>SUM(G39:G55)</f>
        <v>994</v>
      </c>
      <c r="H38" s="84">
        <f>SUM(H39:H55)</f>
        <v>686</v>
      </c>
      <c r="I38" s="84">
        <f>SUM(I39:I55)</f>
        <v>308</v>
      </c>
      <c r="J38" s="246"/>
      <c r="K38" s="246"/>
      <c r="L38" s="308"/>
      <c r="M38" s="300"/>
      <c r="N38" s="190"/>
      <c r="O38" s="85">
        <f aca="true" t="shared" si="4" ref="O38:T38">SUM(O39:O55)</f>
        <v>178</v>
      </c>
      <c r="P38" s="311">
        <f t="shared" si="4"/>
        <v>192</v>
      </c>
      <c r="Q38" s="152">
        <f t="shared" si="4"/>
        <v>98</v>
      </c>
      <c r="R38" s="321">
        <f t="shared" si="4"/>
        <v>292</v>
      </c>
      <c r="S38" s="85">
        <f t="shared" si="4"/>
        <v>154</v>
      </c>
      <c r="T38" s="369">
        <f t="shared" si="4"/>
        <v>80</v>
      </c>
    </row>
    <row r="39" spans="1:20" ht="18" customHeight="1">
      <c r="A39" s="93" t="s">
        <v>34</v>
      </c>
      <c r="B39" s="94" t="s">
        <v>308</v>
      </c>
      <c r="C39" s="271" t="s">
        <v>361</v>
      </c>
      <c r="D39" s="271"/>
      <c r="E39" s="49">
        <v>104</v>
      </c>
      <c r="F39" s="49">
        <v>24</v>
      </c>
      <c r="G39" s="49">
        <v>80</v>
      </c>
      <c r="H39" s="49">
        <v>40</v>
      </c>
      <c r="I39" s="49">
        <v>40</v>
      </c>
      <c r="J39" s="247"/>
      <c r="K39" s="247"/>
      <c r="L39" s="200">
        <v>4</v>
      </c>
      <c r="M39" s="192"/>
      <c r="N39" s="193"/>
      <c r="O39" s="90">
        <v>50</v>
      </c>
      <c r="P39" s="73">
        <v>30</v>
      </c>
      <c r="Q39" s="154"/>
      <c r="R39" s="155"/>
      <c r="S39" s="90"/>
      <c r="T39" s="73"/>
    </row>
    <row r="40" spans="1:20" ht="15">
      <c r="A40" s="93" t="s">
        <v>36</v>
      </c>
      <c r="B40" s="94" t="s">
        <v>309</v>
      </c>
      <c r="C40" s="271"/>
      <c r="D40" s="271" t="s">
        <v>360</v>
      </c>
      <c r="E40" s="49">
        <v>162</v>
      </c>
      <c r="F40" s="49">
        <v>42</v>
      </c>
      <c r="G40" s="49">
        <v>120</v>
      </c>
      <c r="H40" s="49">
        <v>90</v>
      </c>
      <c r="I40" s="49">
        <v>30</v>
      </c>
      <c r="J40" s="247"/>
      <c r="K40" s="247"/>
      <c r="L40" s="200">
        <v>6</v>
      </c>
      <c r="M40" s="192"/>
      <c r="N40" s="193"/>
      <c r="O40" s="90"/>
      <c r="P40" s="73"/>
      <c r="Q40" s="154">
        <v>54</v>
      </c>
      <c r="R40" s="155">
        <v>66</v>
      </c>
      <c r="S40" s="90"/>
      <c r="T40" s="73"/>
    </row>
    <row r="41" spans="1:20" ht="15">
      <c r="A41" s="93" t="s">
        <v>38</v>
      </c>
      <c r="B41" s="94" t="s">
        <v>310</v>
      </c>
      <c r="C41" s="271"/>
      <c r="D41" s="271" t="s">
        <v>360</v>
      </c>
      <c r="E41" s="49">
        <v>104</v>
      </c>
      <c r="F41" s="49">
        <v>24</v>
      </c>
      <c r="G41" s="49">
        <v>80</v>
      </c>
      <c r="H41" s="49">
        <v>60</v>
      </c>
      <c r="I41" s="49">
        <v>20</v>
      </c>
      <c r="J41" s="247"/>
      <c r="K41" s="247"/>
      <c r="L41" s="200">
        <v>4</v>
      </c>
      <c r="M41" s="192"/>
      <c r="N41" s="193"/>
      <c r="O41" s="90">
        <v>34</v>
      </c>
      <c r="P41" s="73">
        <v>46</v>
      </c>
      <c r="Q41" s="154"/>
      <c r="R41" s="155"/>
      <c r="S41" s="90"/>
      <c r="T41" s="73"/>
    </row>
    <row r="42" spans="1:20" ht="24.75" customHeight="1">
      <c r="A42" s="93" t="s">
        <v>40</v>
      </c>
      <c r="B42" s="94" t="s">
        <v>311</v>
      </c>
      <c r="C42" s="271" t="s">
        <v>170</v>
      </c>
      <c r="D42" s="271"/>
      <c r="E42" s="49">
        <v>78</v>
      </c>
      <c r="F42" s="49">
        <v>18</v>
      </c>
      <c r="G42" s="49">
        <v>60</v>
      </c>
      <c r="H42" s="49">
        <v>40</v>
      </c>
      <c r="I42" s="49">
        <v>20</v>
      </c>
      <c r="J42" s="247"/>
      <c r="K42" s="247"/>
      <c r="L42" s="200">
        <v>3</v>
      </c>
      <c r="M42" s="192"/>
      <c r="N42" s="193"/>
      <c r="O42" s="90">
        <v>60</v>
      </c>
      <c r="P42" s="73"/>
      <c r="Q42" s="154"/>
      <c r="R42" s="155"/>
      <c r="S42" s="90"/>
      <c r="T42" s="73"/>
    </row>
    <row r="43" spans="1:20" ht="27.75" customHeight="1">
      <c r="A43" s="93" t="s">
        <v>42</v>
      </c>
      <c r="B43" s="94" t="s">
        <v>316</v>
      </c>
      <c r="C43" s="271" t="s">
        <v>170</v>
      </c>
      <c r="D43" s="271"/>
      <c r="E43" s="49">
        <v>64</v>
      </c>
      <c r="F43" s="49">
        <v>14</v>
      </c>
      <c r="G43" s="49">
        <v>50</v>
      </c>
      <c r="H43" s="49">
        <v>35</v>
      </c>
      <c r="I43" s="49">
        <v>15</v>
      </c>
      <c r="J43" s="247"/>
      <c r="K43" s="247"/>
      <c r="L43" s="200">
        <v>6</v>
      </c>
      <c r="M43" s="192"/>
      <c r="N43" s="193"/>
      <c r="O43" s="90"/>
      <c r="P43" s="73"/>
      <c r="Q43" s="154"/>
      <c r="R43" s="155">
        <v>50</v>
      </c>
      <c r="S43" s="90"/>
      <c r="T43" s="210"/>
    </row>
    <row r="44" spans="1:20" ht="16.5" customHeight="1">
      <c r="A44" s="93" t="s">
        <v>44</v>
      </c>
      <c r="B44" s="94" t="s">
        <v>315</v>
      </c>
      <c r="C44" s="271"/>
      <c r="D44" s="271" t="s">
        <v>366</v>
      </c>
      <c r="E44" s="49">
        <v>72</v>
      </c>
      <c r="F44" s="49">
        <v>16</v>
      </c>
      <c r="G44" s="49">
        <v>56</v>
      </c>
      <c r="H44" s="49">
        <v>40</v>
      </c>
      <c r="I44" s="49">
        <v>16</v>
      </c>
      <c r="J44" s="247"/>
      <c r="K44" s="247"/>
      <c r="L44" s="200">
        <v>6</v>
      </c>
      <c r="M44" s="192"/>
      <c r="N44" s="193"/>
      <c r="O44" s="90"/>
      <c r="P44" s="73"/>
      <c r="Q44" s="154"/>
      <c r="R44" s="155">
        <v>56</v>
      </c>
      <c r="S44" s="90"/>
      <c r="T44" s="73"/>
    </row>
    <row r="45" spans="1:20" ht="15">
      <c r="A45" s="93" t="s">
        <v>46</v>
      </c>
      <c r="B45" s="94" t="s">
        <v>314</v>
      </c>
      <c r="C45" s="271"/>
      <c r="D45" s="271" t="s">
        <v>366</v>
      </c>
      <c r="E45" s="49">
        <v>66</v>
      </c>
      <c r="F45" s="49">
        <v>14</v>
      </c>
      <c r="G45" s="49">
        <v>52</v>
      </c>
      <c r="H45" s="49">
        <v>40</v>
      </c>
      <c r="I45" s="49">
        <v>12</v>
      </c>
      <c r="J45" s="247"/>
      <c r="K45" s="247"/>
      <c r="L45" s="200">
        <v>6</v>
      </c>
      <c r="M45" s="192"/>
      <c r="N45" s="193"/>
      <c r="O45" s="90"/>
      <c r="P45" s="73"/>
      <c r="Q45" s="154"/>
      <c r="R45" s="155">
        <v>52</v>
      </c>
      <c r="S45" s="90"/>
      <c r="T45" s="73"/>
    </row>
    <row r="46" spans="1:20" ht="24">
      <c r="A46" s="93" t="s">
        <v>48</v>
      </c>
      <c r="B46" s="94" t="s">
        <v>371</v>
      </c>
      <c r="C46" s="271" t="s">
        <v>170</v>
      </c>
      <c r="D46" s="271"/>
      <c r="E46" s="49">
        <v>78</v>
      </c>
      <c r="F46" s="49">
        <v>18</v>
      </c>
      <c r="G46" s="49">
        <v>60</v>
      </c>
      <c r="H46" s="49">
        <v>30</v>
      </c>
      <c r="I46" s="49">
        <v>30</v>
      </c>
      <c r="J46" s="247"/>
      <c r="K46" s="247"/>
      <c r="L46" s="200">
        <v>7</v>
      </c>
      <c r="M46" s="192"/>
      <c r="N46" s="193"/>
      <c r="O46" s="90"/>
      <c r="P46" s="73"/>
      <c r="Q46" s="154"/>
      <c r="R46" s="155"/>
      <c r="S46" s="90">
        <v>60</v>
      </c>
      <c r="T46" s="73"/>
    </row>
    <row r="47" spans="1:20" ht="25.5" customHeight="1">
      <c r="A47" s="93" t="s">
        <v>50</v>
      </c>
      <c r="B47" s="94" t="s">
        <v>313</v>
      </c>
      <c r="C47" s="271" t="s">
        <v>170</v>
      </c>
      <c r="D47" s="271"/>
      <c r="E47" s="49">
        <v>64</v>
      </c>
      <c r="F47" s="49">
        <v>14</v>
      </c>
      <c r="G47" s="49">
        <v>50</v>
      </c>
      <c r="H47" s="49">
        <v>35</v>
      </c>
      <c r="I47" s="49">
        <v>15</v>
      </c>
      <c r="J47" s="247"/>
      <c r="K47" s="247"/>
      <c r="L47" s="200">
        <v>8</v>
      </c>
      <c r="M47" s="192"/>
      <c r="N47" s="193"/>
      <c r="O47" s="90"/>
      <c r="P47" s="73"/>
      <c r="Q47" s="154"/>
      <c r="R47" s="155"/>
      <c r="S47" s="90"/>
      <c r="T47" s="73">
        <v>50</v>
      </c>
    </row>
    <row r="48" spans="1:20" ht="24" customHeight="1">
      <c r="A48" s="95" t="s">
        <v>317</v>
      </c>
      <c r="B48" s="94" t="s">
        <v>312</v>
      </c>
      <c r="C48" s="271"/>
      <c r="D48" s="271" t="s">
        <v>366</v>
      </c>
      <c r="E48" s="49">
        <v>64</v>
      </c>
      <c r="F48" s="49">
        <v>14</v>
      </c>
      <c r="G48" s="49">
        <v>50</v>
      </c>
      <c r="H48" s="49">
        <v>36</v>
      </c>
      <c r="I48" s="49">
        <v>14</v>
      </c>
      <c r="J48" s="247"/>
      <c r="K48" s="247"/>
      <c r="L48" s="200">
        <v>7</v>
      </c>
      <c r="M48" s="192"/>
      <c r="N48" s="193"/>
      <c r="O48" s="90"/>
      <c r="P48" s="73"/>
      <c r="Q48" s="154"/>
      <c r="R48" s="155"/>
      <c r="S48" s="90">
        <v>50</v>
      </c>
      <c r="T48" s="210"/>
    </row>
    <row r="49" spans="1:20" ht="24">
      <c r="A49" s="95" t="s">
        <v>318</v>
      </c>
      <c r="B49" s="94" t="s">
        <v>187</v>
      </c>
      <c r="C49" s="271"/>
      <c r="D49" s="271" t="s">
        <v>366</v>
      </c>
      <c r="E49" s="49">
        <v>42</v>
      </c>
      <c r="F49" s="49">
        <v>10</v>
      </c>
      <c r="G49" s="49">
        <v>32</v>
      </c>
      <c r="H49" s="49">
        <v>26</v>
      </c>
      <c r="I49" s="49">
        <v>6</v>
      </c>
      <c r="J49" s="247"/>
      <c r="K49" s="247"/>
      <c r="L49" s="200">
        <v>7</v>
      </c>
      <c r="M49" s="192"/>
      <c r="N49" s="193"/>
      <c r="O49" s="90"/>
      <c r="P49" s="73"/>
      <c r="Q49" s="154"/>
      <c r="R49" s="155"/>
      <c r="S49" s="90">
        <v>32</v>
      </c>
      <c r="T49" s="73"/>
    </row>
    <row r="50" spans="1:20" ht="20.25" customHeight="1">
      <c r="A50" s="95" t="s">
        <v>319</v>
      </c>
      <c r="B50" s="94" t="s">
        <v>177</v>
      </c>
      <c r="C50" s="271" t="s">
        <v>170</v>
      </c>
      <c r="D50" s="271"/>
      <c r="E50" s="49">
        <v>42</v>
      </c>
      <c r="F50" s="49">
        <v>10</v>
      </c>
      <c r="G50" s="224">
        <v>32</v>
      </c>
      <c r="H50" s="49">
        <v>24</v>
      </c>
      <c r="I50" s="49">
        <v>8</v>
      </c>
      <c r="J50" s="247"/>
      <c r="K50" s="247"/>
      <c r="L50" s="200">
        <v>6</v>
      </c>
      <c r="M50" s="192"/>
      <c r="N50" s="193"/>
      <c r="O50" s="90"/>
      <c r="P50" s="73"/>
      <c r="Q50" s="154"/>
      <c r="R50" s="155">
        <v>32</v>
      </c>
      <c r="S50" s="90"/>
      <c r="T50" s="73"/>
    </row>
    <row r="51" spans="1:20" ht="23.25" customHeight="1">
      <c r="A51" s="95" t="s">
        <v>320</v>
      </c>
      <c r="B51" s="94" t="s">
        <v>51</v>
      </c>
      <c r="C51" s="271" t="s">
        <v>361</v>
      </c>
      <c r="D51" s="271"/>
      <c r="E51" s="49">
        <v>88</v>
      </c>
      <c r="F51" s="49">
        <v>20</v>
      </c>
      <c r="G51" s="49">
        <f>SUM(M51:T51)</f>
        <v>68</v>
      </c>
      <c r="H51" s="49">
        <v>48</v>
      </c>
      <c r="I51" s="49">
        <v>20</v>
      </c>
      <c r="J51" s="247"/>
      <c r="K51" s="247"/>
      <c r="L51" s="200">
        <v>4</v>
      </c>
      <c r="M51" s="192"/>
      <c r="N51" s="193"/>
      <c r="O51" s="90">
        <v>34</v>
      </c>
      <c r="P51" s="73">
        <v>34</v>
      </c>
      <c r="Q51" s="154"/>
      <c r="R51" s="155"/>
      <c r="S51" s="90"/>
      <c r="T51" s="73"/>
    </row>
    <row r="52" spans="1:20" ht="29.25" customHeight="1">
      <c r="A52" s="95" t="s">
        <v>322</v>
      </c>
      <c r="B52" s="94" t="s">
        <v>325</v>
      </c>
      <c r="C52" s="271" t="s">
        <v>170</v>
      </c>
      <c r="D52" s="271"/>
      <c r="E52" s="49">
        <v>52</v>
      </c>
      <c r="F52" s="49">
        <v>12</v>
      </c>
      <c r="G52" s="49">
        <v>40</v>
      </c>
      <c r="H52" s="49">
        <v>30</v>
      </c>
      <c r="I52" s="49">
        <v>10</v>
      </c>
      <c r="J52" s="247"/>
      <c r="K52" s="247"/>
      <c r="L52" s="200">
        <v>4</v>
      </c>
      <c r="M52" s="192"/>
      <c r="N52" s="193"/>
      <c r="O52" s="90"/>
      <c r="P52" s="73">
        <v>40</v>
      </c>
      <c r="Q52" s="154"/>
      <c r="R52" s="155"/>
      <c r="S52" s="90"/>
      <c r="T52" s="73"/>
    </row>
    <row r="53" spans="1:20" ht="24.75" customHeight="1">
      <c r="A53" s="95" t="s">
        <v>323</v>
      </c>
      <c r="B53" s="94" t="s">
        <v>326</v>
      </c>
      <c r="C53" s="271"/>
      <c r="D53" s="271" t="s">
        <v>169</v>
      </c>
      <c r="E53" s="49">
        <v>104</v>
      </c>
      <c r="F53" s="49">
        <v>24</v>
      </c>
      <c r="G53" s="49">
        <v>80</v>
      </c>
      <c r="H53" s="49">
        <v>60</v>
      </c>
      <c r="I53" s="49">
        <v>20</v>
      </c>
      <c r="J53" s="247"/>
      <c r="K53" s="247"/>
      <c r="L53" s="200">
        <v>5</v>
      </c>
      <c r="M53" s="192"/>
      <c r="N53" s="193"/>
      <c r="O53" s="90"/>
      <c r="P53" s="73"/>
      <c r="Q53" s="154">
        <v>44</v>
      </c>
      <c r="R53" s="155">
        <v>36</v>
      </c>
      <c r="S53" s="90"/>
      <c r="T53" s="73"/>
    </row>
    <row r="54" spans="1:20" ht="24.75" customHeight="1">
      <c r="A54" s="95" t="s">
        <v>324</v>
      </c>
      <c r="B54" s="96" t="s">
        <v>327</v>
      </c>
      <c r="C54" s="267" t="s">
        <v>170</v>
      </c>
      <c r="D54" s="267"/>
      <c r="E54" s="45">
        <v>54</v>
      </c>
      <c r="F54" s="45">
        <v>12</v>
      </c>
      <c r="G54" s="49">
        <v>42</v>
      </c>
      <c r="H54" s="49">
        <v>28</v>
      </c>
      <c r="I54" s="49">
        <v>14</v>
      </c>
      <c r="J54" s="247"/>
      <c r="K54" s="247"/>
      <c r="L54" s="200">
        <v>4</v>
      </c>
      <c r="M54" s="192"/>
      <c r="N54" s="193"/>
      <c r="O54" s="90"/>
      <c r="P54" s="73">
        <v>42</v>
      </c>
      <c r="Q54" s="154"/>
      <c r="R54" s="155"/>
      <c r="S54" s="90"/>
      <c r="T54" s="73"/>
    </row>
    <row r="55" spans="1:20" ht="39" customHeight="1">
      <c r="A55" s="95" t="s">
        <v>328</v>
      </c>
      <c r="B55" s="96" t="s">
        <v>231</v>
      </c>
      <c r="C55" s="267" t="s">
        <v>361</v>
      </c>
      <c r="D55" s="267"/>
      <c r="E55" s="45">
        <v>54</v>
      </c>
      <c r="F55" s="45">
        <v>12</v>
      </c>
      <c r="G55" s="49">
        <v>42</v>
      </c>
      <c r="H55" s="45">
        <v>24</v>
      </c>
      <c r="I55" s="45">
        <v>18</v>
      </c>
      <c r="J55" s="61"/>
      <c r="K55" s="61"/>
      <c r="L55" s="213">
        <v>8</v>
      </c>
      <c r="M55" s="314"/>
      <c r="N55" s="193"/>
      <c r="O55" s="59"/>
      <c r="P55" s="73"/>
      <c r="Q55" s="319"/>
      <c r="R55" s="155"/>
      <c r="S55" s="59">
        <v>12</v>
      </c>
      <c r="T55" s="68">
        <v>30</v>
      </c>
    </row>
    <row r="56" spans="1:20" ht="27" customHeight="1" thickBot="1">
      <c r="A56" s="86" t="s">
        <v>52</v>
      </c>
      <c r="B56" s="86" t="s">
        <v>53</v>
      </c>
      <c r="C56" s="480" t="s">
        <v>459</v>
      </c>
      <c r="D56" s="481"/>
      <c r="E56" s="107">
        <v>1596</v>
      </c>
      <c r="F56" s="107">
        <v>362</v>
      </c>
      <c r="G56" s="107">
        <v>1234</v>
      </c>
      <c r="H56" s="87">
        <v>658</v>
      </c>
      <c r="I56" s="87">
        <v>536</v>
      </c>
      <c r="J56" s="87">
        <v>40</v>
      </c>
      <c r="K56" s="87">
        <v>1044</v>
      </c>
      <c r="L56" s="315"/>
      <c r="M56" s="313">
        <v>0</v>
      </c>
      <c r="N56" s="318">
        <v>0</v>
      </c>
      <c r="O56" s="316">
        <v>260</v>
      </c>
      <c r="P56" s="322">
        <v>324</v>
      </c>
      <c r="Q56" s="320">
        <v>166</v>
      </c>
      <c r="R56" s="323">
        <v>156</v>
      </c>
      <c r="S56" s="316">
        <v>184</v>
      </c>
      <c r="T56" s="324">
        <v>144</v>
      </c>
    </row>
    <row r="57" spans="1:20" ht="72" customHeight="1">
      <c r="A57" s="126" t="s">
        <v>54</v>
      </c>
      <c r="B57" s="373" t="s">
        <v>329</v>
      </c>
      <c r="C57" s="412" t="s">
        <v>321</v>
      </c>
      <c r="D57" s="413"/>
      <c r="E57" s="108">
        <v>390</v>
      </c>
      <c r="F57" s="108">
        <v>90</v>
      </c>
      <c r="G57" s="55">
        <v>300</v>
      </c>
      <c r="H57" s="55">
        <v>170</v>
      </c>
      <c r="I57" s="55">
        <v>130</v>
      </c>
      <c r="J57" s="44"/>
      <c r="K57" s="44">
        <v>216</v>
      </c>
      <c r="L57" s="44">
        <v>5</v>
      </c>
      <c r="M57" s="138"/>
      <c r="N57" s="139"/>
      <c r="O57" s="317"/>
      <c r="P57" s="88"/>
      <c r="Q57" s="321"/>
      <c r="R57" s="153"/>
      <c r="S57" s="54"/>
      <c r="T57" s="56"/>
    </row>
    <row r="58" spans="1:20" ht="36">
      <c r="A58" s="89" t="s">
        <v>56</v>
      </c>
      <c r="B58" s="50" t="s">
        <v>330</v>
      </c>
      <c r="C58" s="272"/>
      <c r="D58" s="272" t="s">
        <v>360</v>
      </c>
      <c r="E58" s="47">
        <v>208</v>
      </c>
      <c r="F58" s="47">
        <v>48</v>
      </c>
      <c r="G58" s="45">
        <v>160</v>
      </c>
      <c r="H58" s="45">
        <v>100</v>
      </c>
      <c r="I58" s="45">
        <v>60</v>
      </c>
      <c r="J58" s="61"/>
      <c r="K58" s="61"/>
      <c r="L58" s="61">
        <v>4</v>
      </c>
      <c r="M58" s="140"/>
      <c r="N58" s="141"/>
      <c r="O58" s="59">
        <v>124</v>
      </c>
      <c r="P58" s="73">
        <v>36</v>
      </c>
      <c r="Q58" s="154"/>
      <c r="R58" s="155"/>
      <c r="S58" s="59"/>
      <c r="T58" s="68"/>
    </row>
    <row r="59" spans="1:20" ht="39" customHeight="1">
      <c r="A59" s="89" t="s">
        <v>369</v>
      </c>
      <c r="B59" s="180" t="s">
        <v>331</v>
      </c>
      <c r="C59" s="272"/>
      <c r="D59" s="272" t="s">
        <v>360</v>
      </c>
      <c r="E59" s="47">
        <v>182</v>
      </c>
      <c r="F59" s="47">
        <v>42</v>
      </c>
      <c r="G59" s="45">
        <v>140</v>
      </c>
      <c r="H59" s="45">
        <v>70</v>
      </c>
      <c r="I59" s="47">
        <v>70</v>
      </c>
      <c r="J59" s="191"/>
      <c r="K59" s="277"/>
      <c r="L59" s="61">
        <v>4</v>
      </c>
      <c r="M59" s="140"/>
      <c r="N59" s="141"/>
      <c r="O59" s="59"/>
      <c r="P59" s="73">
        <v>140</v>
      </c>
      <c r="Q59" s="154"/>
      <c r="R59" s="155"/>
      <c r="S59" s="59"/>
      <c r="T59" s="68"/>
    </row>
    <row r="60" spans="1:20" ht="15">
      <c r="A60" s="89" t="s">
        <v>232</v>
      </c>
      <c r="B60" s="180" t="s">
        <v>130</v>
      </c>
      <c r="C60" s="272" t="s">
        <v>170</v>
      </c>
      <c r="D60" s="272"/>
      <c r="E60" s="47"/>
      <c r="F60" s="47"/>
      <c r="G60" s="45"/>
      <c r="H60" s="45"/>
      <c r="I60" s="47"/>
      <c r="J60" s="191"/>
      <c r="K60" s="191">
        <v>72</v>
      </c>
      <c r="L60" s="61">
        <v>4</v>
      </c>
      <c r="M60" s="140"/>
      <c r="N60" s="141"/>
      <c r="O60" s="59"/>
      <c r="P60" s="73">
        <v>72</v>
      </c>
      <c r="Q60" s="154"/>
      <c r="R60" s="155"/>
      <c r="S60" s="59"/>
      <c r="T60" s="68"/>
    </row>
    <row r="61" spans="1:20" ht="15">
      <c r="A61" s="89" t="s">
        <v>127</v>
      </c>
      <c r="B61" s="48" t="s">
        <v>131</v>
      </c>
      <c r="C61" s="273" t="s">
        <v>170</v>
      </c>
      <c r="D61" s="273"/>
      <c r="E61" s="45"/>
      <c r="F61" s="45"/>
      <c r="G61" s="45"/>
      <c r="H61" s="45"/>
      <c r="I61" s="47"/>
      <c r="J61" s="191"/>
      <c r="K61" s="191">
        <v>144</v>
      </c>
      <c r="L61" s="61">
        <v>5</v>
      </c>
      <c r="M61" s="140"/>
      <c r="N61" s="141"/>
      <c r="O61" s="59"/>
      <c r="P61" s="73"/>
      <c r="Q61" s="154">
        <v>144</v>
      </c>
      <c r="R61" s="155"/>
      <c r="S61" s="59"/>
      <c r="T61" s="68"/>
    </row>
    <row r="62" spans="1:20" ht="36">
      <c r="A62" s="127" t="s">
        <v>59</v>
      </c>
      <c r="B62" s="51" t="s">
        <v>332</v>
      </c>
      <c r="C62" s="414" t="s">
        <v>321</v>
      </c>
      <c r="D62" s="415"/>
      <c r="E62" s="43">
        <v>388</v>
      </c>
      <c r="F62" s="43">
        <v>86</v>
      </c>
      <c r="G62" s="43">
        <v>302</v>
      </c>
      <c r="H62" s="43">
        <v>156</v>
      </c>
      <c r="I62" s="43">
        <v>126</v>
      </c>
      <c r="J62" s="63">
        <v>20</v>
      </c>
      <c r="K62" s="63">
        <v>288</v>
      </c>
      <c r="L62" s="63">
        <v>8</v>
      </c>
      <c r="M62" s="136"/>
      <c r="N62" s="137"/>
      <c r="O62" s="57"/>
      <c r="P62" s="71"/>
      <c r="Q62" s="150"/>
      <c r="R62" s="151"/>
      <c r="S62" s="57"/>
      <c r="T62" s="58"/>
    </row>
    <row r="63" spans="1:20" ht="45.75" customHeight="1">
      <c r="A63" s="89" t="s">
        <v>61</v>
      </c>
      <c r="B63" s="50" t="s">
        <v>333</v>
      </c>
      <c r="C63" s="272"/>
      <c r="D63" s="272" t="s">
        <v>360</v>
      </c>
      <c r="E63" s="45">
        <v>204</v>
      </c>
      <c r="F63" s="45">
        <v>46</v>
      </c>
      <c r="G63" s="45">
        <v>158</v>
      </c>
      <c r="H63" s="45">
        <v>78</v>
      </c>
      <c r="I63" s="45">
        <v>60</v>
      </c>
      <c r="J63" s="61">
        <v>20</v>
      </c>
      <c r="K63" s="63"/>
      <c r="L63" s="61">
        <v>7</v>
      </c>
      <c r="M63" s="140"/>
      <c r="N63" s="141"/>
      <c r="O63" s="59"/>
      <c r="P63" s="73"/>
      <c r="Q63" s="154"/>
      <c r="R63" s="155">
        <v>76</v>
      </c>
      <c r="S63" s="59">
        <v>82</v>
      </c>
      <c r="T63" s="68"/>
    </row>
    <row r="64" spans="1:20" ht="26.25" customHeight="1">
      <c r="A64" s="89" t="s">
        <v>234</v>
      </c>
      <c r="B64" s="50" t="s">
        <v>335</v>
      </c>
      <c r="C64" s="272"/>
      <c r="D64" s="272" t="s">
        <v>321</v>
      </c>
      <c r="E64" s="45">
        <v>92</v>
      </c>
      <c r="F64" s="45">
        <v>20</v>
      </c>
      <c r="G64" s="45">
        <v>72</v>
      </c>
      <c r="H64" s="45">
        <v>42</v>
      </c>
      <c r="I64" s="45">
        <v>30</v>
      </c>
      <c r="J64" s="61"/>
      <c r="K64" s="63"/>
      <c r="L64" s="61">
        <v>8</v>
      </c>
      <c r="M64" s="140"/>
      <c r="N64" s="141"/>
      <c r="O64" s="59"/>
      <c r="P64" s="73"/>
      <c r="Q64" s="154"/>
      <c r="R64" s="155"/>
      <c r="S64" s="59"/>
      <c r="T64" s="68">
        <v>72</v>
      </c>
    </row>
    <row r="65" spans="1:20" ht="30" customHeight="1">
      <c r="A65" s="89" t="s">
        <v>334</v>
      </c>
      <c r="B65" s="50" t="s">
        <v>336</v>
      </c>
      <c r="C65" s="272"/>
      <c r="D65" s="272" t="s">
        <v>321</v>
      </c>
      <c r="E65" s="45">
        <v>92</v>
      </c>
      <c r="F65" s="45">
        <v>20</v>
      </c>
      <c r="G65" s="45">
        <v>72</v>
      </c>
      <c r="H65" s="45">
        <v>36</v>
      </c>
      <c r="I65" s="45">
        <v>36</v>
      </c>
      <c r="J65" s="61"/>
      <c r="K65" s="63"/>
      <c r="L65" s="61">
        <v>8</v>
      </c>
      <c r="M65" s="140"/>
      <c r="N65" s="141"/>
      <c r="O65" s="59"/>
      <c r="P65" s="73"/>
      <c r="Q65" s="154"/>
      <c r="R65" s="155"/>
      <c r="S65" s="59"/>
      <c r="T65" s="68">
        <v>72</v>
      </c>
    </row>
    <row r="66" spans="1:20" ht="15">
      <c r="A66" s="89" t="s">
        <v>233</v>
      </c>
      <c r="B66" s="180" t="s">
        <v>130</v>
      </c>
      <c r="C66" s="272" t="s">
        <v>361</v>
      </c>
      <c r="D66" s="272"/>
      <c r="E66" s="45"/>
      <c r="F66" s="45"/>
      <c r="G66" s="45"/>
      <c r="H66" s="45"/>
      <c r="I66" s="45"/>
      <c r="J66" s="61"/>
      <c r="K66" s="61">
        <v>144</v>
      </c>
      <c r="L66" s="61">
        <v>8</v>
      </c>
      <c r="M66" s="140"/>
      <c r="N66" s="141"/>
      <c r="O66" s="59"/>
      <c r="P66" s="73"/>
      <c r="Q66" s="154"/>
      <c r="R66" s="155">
        <v>36</v>
      </c>
      <c r="S66" s="59">
        <v>36</v>
      </c>
      <c r="T66" s="68">
        <v>72</v>
      </c>
    </row>
    <row r="67" spans="1:20" ht="15">
      <c r="A67" s="89" t="s">
        <v>63</v>
      </c>
      <c r="B67" s="48" t="s">
        <v>131</v>
      </c>
      <c r="C67" s="273" t="s">
        <v>170</v>
      </c>
      <c r="D67" s="273"/>
      <c r="E67" s="45"/>
      <c r="F67" s="45"/>
      <c r="G67" s="45"/>
      <c r="H67" s="45"/>
      <c r="I67" s="45"/>
      <c r="J67" s="61"/>
      <c r="K67" s="61">
        <v>144</v>
      </c>
      <c r="L67" s="61">
        <v>8</v>
      </c>
      <c r="M67" s="140"/>
      <c r="N67" s="141"/>
      <c r="O67" s="59"/>
      <c r="P67" s="73"/>
      <c r="Q67" s="154"/>
      <c r="R67" s="155"/>
      <c r="S67" s="59"/>
      <c r="T67" s="68">
        <v>144</v>
      </c>
    </row>
    <row r="68" spans="1:20" ht="36">
      <c r="A68" s="127" t="s">
        <v>64</v>
      </c>
      <c r="B68" s="51" t="s">
        <v>337</v>
      </c>
      <c r="C68" s="414" t="s">
        <v>321</v>
      </c>
      <c r="D68" s="415"/>
      <c r="E68" s="43">
        <v>336</v>
      </c>
      <c r="F68" s="43">
        <v>76</v>
      </c>
      <c r="G68" s="43">
        <v>260</v>
      </c>
      <c r="H68" s="43">
        <v>130</v>
      </c>
      <c r="I68" s="43">
        <v>110</v>
      </c>
      <c r="J68" s="63">
        <v>20</v>
      </c>
      <c r="K68" s="63">
        <v>288</v>
      </c>
      <c r="L68" s="63">
        <v>7</v>
      </c>
      <c r="M68" s="144"/>
      <c r="N68" s="145"/>
      <c r="O68" s="66"/>
      <c r="P68" s="72"/>
      <c r="Q68" s="160"/>
      <c r="R68" s="161"/>
      <c r="S68" s="66"/>
      <c r="T68" s="67"/>
    </row>
    <row r="69" spans="1:20" ht="48">
      <c r="A69" s="89" t="s">
        <v>66</v>
      </c>
      <c r="B69" s="50" t="s">
        <v>338</v>
      </c>
      <c r="C69" s="272"/>
      <c r="D69" s="272" t="s">
        <v>360</v>
      </c>
      <c r="E69" s="45">
        <v>168</v>
      </c>
      <c r="F69" s="45">
        <v>38</v>
      </c>
      <c r="G69" s="45">
        <v>130</v>
      </c>
      <c r="H69" s="45">
        <v>70</v>
      </c>
      <c r="I69" s="45">
        <v>60</v>
      </c>
      <c r="J69" s="61"/>
      <c r="K69" s="63"/>
      <c r="L69" s="61">
        <v>6</v>
      </c>
      <c r="M69" s="140"/>
      <c r="N69" s="141"/>
      <c r="O69" s="59"/>
      <c r="P69" s="73"/>
      <c r="Q69" s="154">
        <v>78</v>
      </c>
      <c r="R69" s="155">
        <v>52</v>
      </c>
      <c r="S69" s="59"/>
      <c r="T69" s="68"/>
    </row>
    <row r="70" spans="1:20" ht="24">
      <c r="A70" s="89" t="s">
        <v>235</v>
      </c>
      <c r="B70" s="50" t="s">
        <v>339</v>
      </c>
      <c r="C70" s="272"/>
      <c r="D70" s="272" t="s">
        <v>360</v>
      </c>
      <c r="E70" s="47">
        <v>168</v>
      </c>
      <c r="F70" s="47">
        <v>38</v>
      </c>
      <c r="G70" s="47">
        <v>130</v>
      </c>
      <c r="H70" s="47">
        <v>60</v>
      </c>
      <c r="I70" s="47">
        <v>50</v>
      </c>
      <c r="J70" s="191">
        <v>20</v>
      </c>
      <c r="K70" s="277"/>
      <c r="L70" s="191">
        <v>7</v>
      </c>
      <c r="M70" s="192"/>
      <c r="N70" s="193"/>
      <c r="O70" s="209"/>
      <c r="P70" s="210"/>
      <c r="Q70" s="211"/>
      <c r="R70" s="212">
        <v>28</v>
      </c>
      <c r="S70" s="209">
        <v>102</v>
      </c>
      <c r="T70" s="213"/>
    </row>
    <row r="71" spans="1:20" ht="15">
      <c r="A71" s="89" t="s">
        <v>178</v>
      </c>
      <c r="B71" s="180" t="s">
        <v>130</v>
      </c>
      <c r="C71" s="272" t="s">
        <v>361</v>
      </c>
      <c r="D71" s="272"/>
      <c r="E71" s="45"/>
      <c r="F71" s="45"/>
      <c r="G71" s="45"/>
      <c r="H71" s="45"/>
      <c r="I71" s="45"/>
      <c r="J71" s="61"/>
      <c r="K71" s="61">
        <v>144</v>
      </c>
      <c r="L71" s="61">
        <v>7</v>
      </c>
      <c r="M71" s="140"/>
      <c r="N71" s="141"/>
      <c r="O71" s="59"/>
      <c r="P71" s="73"/>
      <c r="Q71" s="154"/>
      <c r="R71" s="155">
        <v>108</v>
      </c>
      <c r="S71" s="59">
        <v>36</v>
      </c>
      <c r="T71" s="68"/>
    </row>
    <row r="72" spans="1:20" ht="15">
      <c r="A72" s="89" t="s">
        <v>68</v>
      </c>
      <c r="B72" s="48" t="s">
        <v>131</v>
      </c>
      <c r="C72" s="273" t="s">
        <v>170</v>
      </c>
      <c r="D72" s="273"/>
      <c r="E72" s="45"/>
      <c r="F72" s="45"/>
      <c r="G72" s="45"/>
      <c r="H72" s="45"/>
      <c r="I72" s="45"/>
      <c r="J72" s="61"/>
      <c r="K72" s="61">
        <v>144</v>
      </c>
      <c r="L72" s="61">
        <v>7</v>
      </c>
      <c r="M72" s="140"/>
      <c r="N72" s="141"/>
      <c r="O72" s="59"/>
      <c r="P72" s="73"/>
      <c r="Q72" s="154"/>
      <c r="R72" s="155">
        <v>72</v>
      </c>
      <c r="S72" s="59">
        <v>72</v>
      </c>
      <c r="T72" s="68"/>
    </row>
    <row r="73" spans="1:20" ht="36">
      <c r="A73" s="127" t="s">
        <v>69</v>
      </c>
      <c r="B73" s="51" t="s">
        <v>340</v>
      </c>
      <c r="C73" s="414" t="s">
        <v>321</v>
      </c>
      <c r="D73" s="415"/>
      <c r="E73" s="43">
        <v>482</v>
      </c>
      <c r="F73" s="43">
        <v>110</v>
      </c>
      <c r="G73" s="43">
        <v>372</v>
      </c>
      <c r="H73" s="43">
        <v>202</v>
      </c>
      <c r="I73" s="43">
        <v>170</v>
      </c>
      <c r="J73" s="43"/>
      <c r="K73" s="43">
        <v>252</v>
      </c>
      <c r="L73" s="43">
        <v>5</v>
      </c>
      <c r="M73" s="144"/>
      <c r="N73" s="145"/>
      <c r="O73" s="66"/>
      <c r="P73" s="72"/>
      <c r="Q73" s="160"/>
      <c r="R73" s="161"/>
      <c r="S73" s="66"/>
      <c r="T73" s="67"/>
    </row>
    <row r="74" spans="1:20" ht="36">
      <c r="A74" s="89" t="s">
        <v>71</v>
      </c>
      <c r="B74" s="50" t="s">
        <v>345</v>
      </c>
      <c r="C74" s="272"/>
      <c r="D74" s="272" t="s">
        <v>360</v>
      </c>
      <c r="E74" s="45">
        <v>246</v>
      </c>
      <c r="F74" s="45">
        <v>56</v>
      </c>
      <c r="G74" s="45">
        <v>190</v>
      </c>
      <c r="H74" s="45">
        <v>100</v>
      </c>
      <c r="I74" s="45">
        <v>90</v>
      </c>
      <c r="J74" s="61"/>
      <c r="K74" s="63"/>
      <c r="L74" s="61">
        <v>4</v>
      </c>
      <c r="M74" s="140"/>
      <c r="N74" s="141"/>
      <c r="O74" s="59">
        <v>136</v>
      </c>
      <c r="P74" s="73">
        <v>54</v>
      </c>
      <c r="Q74" s="154"/>
      <c r="R74" s="155"/>
      <c r="S74" s="59"/>
      <c r="T74" s="68"/>
    </row>
    <row r="75" spans="1:20" ht="18" customHeight="1">
      <c r="A75" s="89" t="s">
        <v>236</v>
      </c>
      <c r="B75" s="50" t="s">
        <v>372</v>
      </c>
      <c r="C75" s="272"/>
      <c r="D75" s="272" t="s">
        <v>360</v>
      </c>
      <c r="E75" s="101">
        <v>236</v>
      </c>
      <c r="F75" s="101">
        <v>54</v>
      </c>
      <c r="G75" s="101">
        <v>182</v>
      </c>
      <c r="H75" s="101">
        <v>102</v>
      </c>
      <c r="I75" s="101">
        <v>80</v>
      </c>
      <c r="J75" s="102"/>
      <c r="K75" s="278"/>
      <c r="L75" s="102">
        <v>5</v>
      </c>
      <c r="M75" s="142"/>
      <c r="N75" s="143"/>
      <c r="O75" s="100"/>
      <c r="P75" s="104">
        <v>94</v>
      </c>
      <c r="Q75" s="156">
        <v>88</v>
      </c>
      <c r="R75" s="157"/>
      <c r="S75" s="100"/>
      <c r="T75" s="103"/>
    </row>
    <row r="76" spans="1:20" ht="15">
      <c r="A76" s="89" t="s">
        <v>237</v>
      </c>
      <c r="B76" s="180" t="s">
        <v>130</v>
      </c>
      <c r="C76" s="272" t="s">
        <v>367</v>
      </c>
      <c r="D76" s="272"/>
      <c r="E76" s="101"/>
      <c r="F76" s="101"/>
      <c r="G76" s="101"/>
      <c r="H76" s="101"/>
      <c r="I76" s="101"/>
      <c r="J76" s="102"/>
      <c r="K76" s="102">
        <v>108</v>
      </c>
      <c r="L76" s="102">
        <v>4</v>
      </c>
      <c r="M76" s="142"/>
      <c r="N76" s="143"/>
      <c r="O76" s="100"/>
      <c r="P76" s="104">
        <v>108</v>
      </c>
      <c r="Q76" s="156"/>
      <c r="R76" s="157"/>
      <c r="S76" s="100"/>
      <c r="T76" s="103"/>
    </row>
    <row r="77" spans="1:20" ht="15.75" thickBot="1">
      <c r="A77" s="328" t="s">
        <v>179</v>
      </c>
      <c r="B77" s="329" t="s">
        <v>131</v>
      </c>
      <c r="C77" s="330" t="s">
        <v>368</v>
      </c>
      <c r="D77" s="330"/>
      <c r="E77" s="331"/>
      <c r="F77" s="331"/>
      <c r="G77" s="331"/>
      <c r="H77" s="331"/>
      <c r="I77" s="331"/>
      <c r="J77" s="332"/>
      <c r="K77" s="332">
        <v>144</v>
      </c>
      <c r="L77" s="91">
        <v>5</v>
      </c>
      <c r="M77" s="325"/>
      <c r="N77" s="326"/>
      <c r="O77" s="60"/>
      <c r="P77" s="92">
        <v>36</v>
      </c>
      <c r="Q77" s="158">
        <v>108</v>
      </c>
      <c r="R77" s="159"/>
      <c r="S77" s="60"/>
      <c r="T77" s="91"/>
    </row>
    <row r="78" spans="1:20" ht="15.75">
      <c r="A78" s="421" t="s">
        <v>346</v>
      </c>
      <c r="B78" s="421"/>
      <c r="C78" s="327"/>
      <c r="D78" s="327"/>
      <c r="E78" s="53">
        <v>5556</v>
      </c>
      <c r="F78" s="53">
        <v>1272</v>
      </c>
      <c r="G78" s="53">
        <v>4284</v>
      </c>
      <c r="H78" s="53">
        <v>1992</v>
      </c>
      <c r="I78" s="53">
        <v>2252</v>
      </c>
      <c r="J78" s="53">
        <v>40</v>
      </c>
      <c r="K78" s="53"/>
      <c r="L78" s="56"/>
      <c r="M78" s="333">
        <v>612</v>
      </c>
      <c r="N78" s="341">
        <v>792</v>
      </c>
      <c r="O78" s="337">
        <v>612</v>
      </c>
      <c r="P78" s="346">
        <v>576</v>
      </c>
      <c r="Q78" s="342">
        <v>360</v>
      </c>
      <c r="R78" s="348">
        <v>612</v>
      </c>
      <c r="S78" s="363">
        <v>432</v>
      </c>
      <c r="T78" s="354">
        <v>288</v>
      </c>
    </row>
    <row r="79" spans="1:20" ht="15.75">
      <c r="A79" s="400" t="s">
        <v>422</v>
      </c>
      <c r="B79" s="401"/>
      <c r="C79" s="276"/>
      <c r="D79" s="276"/>
      <c r="E79" s="43"/>
      <c r="F79" s="43"/>
      <c r="G79" s="43">
        <v>1044</v>
      </c>
      <c r="H79" s="43"/>
      <c r="I79" s="43"/>
      <c r="J79" s="43"/>
      <c r="K79" s="43">
        <v>1044</v>
      </c>
      <c r="L79" s="58"/>
      <c r="M79" s="250"/>
      <c r="N79" s="167"/>
      <c r="O79" s="338"/>
      <c r="P79" s="169"/>
      <c r="Q79" s="343"/>
      <c r="R79" s="349"/>
      <c r="S79" s="165"/>
      <c r="T79" s="355"/>
    </row>
    <row r="80" spans="1:20" ht="15">
      <c r="A80" s="416" t="s">
        <v>423</v>
      </c>
      <c r="B80" s="417"/>
      <c r="C80" s="48"/>
      <c r="D80" s="48"/>
      <c r="E80" s="45"/>
      <c r="F80" s="45"/>
      <c r="G80" s="43">
        <v>5328</v>
      </c>
      <c r="H80" s="45"/>
      <c r="I80" s="45"/>
      <c r="J80" s="45"/>
      <c r="K80" s="43"/>
      <c r="L80" s="68"/>
      <c r="M80" s="298"/>
      <c r="N80" s="141"/>
      <c r="O80" s="256"/>
      <c r="P80" s="73"/>
      <c r="Q80" s="319"/>
      <c r="R80" s="350"/>
      <c r="S80" s="59"/>
      <c r="T80" s="356"/>
    </row>
    <row r="81" spans="1:20" s="111" customFormat="1" ht="15" customHeight="1">
      <c r="A81" s="276"/>
      <c r="B81" s="234" t="s">
        <v>81</v>
      </c>
      <c r="C81" s="234"/>
      <c r="D81" s="234"/>
      <c r="E81" s="43"/>
      <c r="F81" s="43"/>
      <c r="G81" s="43">
        <v>252</v>
      </c>
      <c r="H81" s="43"/>
      <c r="I81" s="43"/>
      <c r="J81" s="43"/>
      <c r="K81" s="43"/>
      <c r="L81" s="58"/>
      <c r="M81" s="250"/>
      <c r="N81" s="167"/>
      <c r="O81" s="338"/>
      <c r="P81" s="169"/>
      <c r="Q81" s="343"/>
      <c r="R81" s="349"/>
      <c r="S81" s="165"/>
      <c r="T81" s="355"/>
    </row>
    <row r="82" spans="1:20" s="111" customFormat="1" ht="15.75">
      <c r="A82" s="52" t="s">
        <v>159</v>
      </c>
      <c r="B82" s="52" t="s">
        <v>160</v>
      </c>
      <c r="C82" s="52"/>
      <c r="D82" s="52"/>
      <c r="E82" s="257"/>
      <c r="F82" s="45"/>
      <c r="G82" s="43">
        <v>144</v>
      </c>
      <c r="H82" s="43"/>
      <c r="I82" s="43"/>
      <c r="J82" s="43"/>
      <c r="K82" s="43"/>
      <c r="L82" s="58">
        <v>8</v>
      </c>
      <c r="M82" s="250"/>
      <c r="N82" s="167"/>
      <c r="O82" s="338"/>
      <c r="P82" s="169"/>
      <c r="Q82" s="343"/>
      <c r="R82" s="349"/>
      <c r="S82" s="165"/>
      <c r="T82" s="357">
        <v>144</v>
      </c>
    </row>
    <row r="83" spans="1:20" s="111" customFormat="1" ht="26.25">
      <c r="A83" s="52" t="s">
        <v>161</v>
      </c>
      <c r="B83" s="52" t="s">
        <v>378</v>
      </c>
      <c r="C83" s="52"/>
      <c r="D83" s="52"/>
      <c r="E83" s="257"/>
      <c r="F83" s="45"/>
      <c r="G83" s="43">
        <v>216</v>
      </c>
      <c r="H83" s="45"/>
      <c r="I83" s="45"/>
      <c r="J83" s="45"/>
      <c r="K83" s="45"/>
      <c r="L83" s="58">
        <v>8</v>
      </c>
      <c r="M83" s="334"/>
      <c r="N83" s="137"/>
      <c r="O83" s="339"/>
      <c r="P83" s="71"/>
      <c r="Q83" s="344"/>
      <c r="R83" s="351"/>
      <c r="S83" s="57"/>
      <c r="T83" s="357">
        <v>216</v>
      </c>
    </row>
    <row r="84" spans="1:20" s="111" customFormat="1" ht="15.75">
      <c r="A84" s="275" t="s">
        <v>84</v>
      </c>
      <c r="B84" s="275" t="s">
        <v>375</v>
      </c>
      <c r="C84" s="52"/>
      <c r="D84" s="52"/>
      <c r="E84" s="257"/>
      <c r="F84" s="45"/>
      <c r="G84" s="45"/>
      <c r="H84" s="43"/>
      <c r="I84" s="43"/>
      <c r="J84" s="43"/>
      <c r="K84" s="43"/>
      <c r="L84" s="58">
        <v>8</v>
      </c>
      <c r="M84" s="250"/>
      <c r="N84" s="167"/>
      <c r="O84" s="338"/>
      <c r="P84" s="169"/>
      <c r="Q84" s="343"/>
      <c r="R84" s="349"/>
      <c r="S84" s="165"/>
      <c r="T84" s="356"/>
    </row>
    <row r="85" spans="1:20" s="111" customFormat="1" ht="26.25">
      <c r="A85" s="275" t="s">
        <v>86</v>
      </c>
      <c r="B85" s="275" t="s">
        <v>85</v>
      </c>
      <c r="C85" s="52"/>
      <c r="D85" s="52"/>
      <c r="E85" s="257"/>
      <c r="F85" s="45"/>
      <c r="G85" s="45">
        <v>144</v>
      </c>
      <c r="H85" s="43"/>
      <c r="I85" s="43"/>
      <c r="J85" s="43"/>
      <c r="K85" s="43"/>
      <c r="L85" s="58"/>
      <c r="M85" s="250"/>
      <c r="N85" s="167"/>
      <c r="O85" s="338"/>
      <c r="P85" s="169"/>
      <c r="Q85" s="343"/>
      <c r="R85" s="349"/>
      <c r="S85" s="165"/>
      <c r="T85" s="356">
        <v>144</v>
      </c>
    </row>
    <row r="86" spans="1:20" ht="26.25">
      <c r="A86" s="279" t="s">
        <v>376</v>
      </c>
      <c r="B86" s="134" t="s">
        <v>87</v>
      </c>
      <c r="C86" s="280"/>
      <c r="D86" s="280"/>
      <c r="E86" s="281"/>
      <c r="F86" s="101"/>
      <c r="G86" s="101">
        <v>72</v>
      </c>
      <c r="H86" s="101"/>
      <c r="I86" s="101"/>
      <c r="J86" s="101"/>
      <c r="K86" s="101"/>
      <c r="L86" s="336">
        <v>8</v>
      </c>
      <c r="M86" s="335"/>
      <c r="N86" s="318"/>
      <c r="O86" s="340"/>
      <c r="P86" s="347"/>
      <c r="Q86" s="345"/>
      <c r="R86" s="352"/>
      <c r="S86" s="364"/>
      <c r="T86" s="358">
        <v>72</v>
      </c>
    </row>
    <row r="87" spans="1:20" ht="15.75">
      <c r="A87" s="399" t="s">
        <v>250</v>
      </c>
      <c r="B87" s="399"/>
      <c r="C87" s="276">
        <v>36</v>
      </c>
      <c r="D87" s="276">
        <v>21</v>
      </c>
      <c r="E87" s="43">
        <v>7212</v>
      </c>
      <c r="F87" s="43">
        <v>1272</v>
      </c>
      <c r="G87" s="43">
        <v>5940</v>
      </c>
      <c r="H87" s="43"/>
      <c r="I87" s="43"/>
      <c r="J87" s="43"/>
      <c r="K87" s="43"/>
      <c r="L87" s="58"/>
      <c r="M87" s="250"/>
      <c r="N87" s="167"/>
      <c r="O87" s="338"/>
      <c r="P87" s="169"/>
      <c r="Q87" s="343"/>
      <c r="R87" s="349"/>
      <c r="S87" s="165"/>
      <c r="T87" s="355"/>
    </row>
    <row r="88" spans="1:20" ht="15.75" customHeight="1" thickBot="1">
      <c r="A88" s="408"/>
      <c r="B88" s="408"/>
      <c r="C88" s="408"/>
      <c r="D88" s="408"/>
      <c r="E88" s="408"/>
      <c r="F88" s="408"/>
      <c r="G88" s="448"/>
      <c r="H88" s="451" t="s">
        <v>249</v>
      </c>
      <c r="I88" s="451"/>
      <c r="J88" s="452"/>
      <c r="K88" s="452"/>
      <c r="L88" s="452"/>
      <c r="M88" s="282">
        <v>612</v>
      </c>
      <c r="N88" s="283">
        <v>792</v>
      </c>
      <c r="O88" s="284">
        <v>612</v>
      </c>
      <c r="P88" s="285">
        <v>576</v>
      </c>
      <c r="Q88" s="286">
        <v>360</v>
      </c>
      <c r="R88" s="353">
        <v>612</v>
      </c>
      <c r="S88" s="287">
        <v>432</v>
      </c>
      <c r="T88" s="359">
        <v>288</v>
      </c>
    </row>
    <row r="89" spans="1:20" ht="15">
      <c r="A89" s="418"/>
      <c r="B89" s="419"/>
      <c r="C89" s="419"/>
      <c r="D89" s="419"/>
      <c r="E89" s="419"/>
      <c r="F89" s="420"/>
      <c r="G89" s="449"/>
      <c r="H89" s="453" t="s">
        <v>163</v>
      </c>
      <c r="I89" s="453"/>
      <c r="J89" s="454"/>
      <c r="K89" s="454"/>
      <c r="L89" s="454"/>
      <c r="M89" s="136">
        <v>0</v>
      </c>
      <c r="N89" s="137">
        <v>0</v>
      </c>
      <c r="O89" s="57">
        <v>0</v>
      </c>
      <c r="P89" s="71">
        <v>180</v>
      </c>
      <c r="Q89" s="150">
        <v>0</v>
      </c>
      <c r="R89" s="151">
        <v>144</v>
      </c>
      <c r="S89" s="57">
        <v>72</v>
      </c>
      <c r="T89" s="58">
        <v>72</v>
      </c>
    </row>
    <row r="90" spans="1:20" ht="15" customHeight="1">
      <c r="A90" s="409" t="s">
        <v>221</v>
      </c>
      <c r="B90" s="409"/>
      <c r="C90" s="409"/>
      <c r="D90" s="409"/>
      <c r="E90" s="409"/>
      <c r="F90" s="409"/>
      <c r="G90" s="449"/>
      <c r="H90" s="453" t="s">
        <v>185</v>
      </c>
      <c r="I90" s="453"/>
      <c r="J90" s="454"/>
      <c r="K90" s="454"/>
      <c r="L90" s="454"/>
      <c r="M90" s="136">
        <v>0</v>
      </c>
      <c r="N90" s="137">
        <v>0</v>
      </c>
      <c r="O90" s="57"/>
      <c r="P90" s="71">
        <v>36</v>
      </c>
      <c r="Q90" s="150">
        <v>252</v>
      </c>
      <c r="R90" s="151">
        <v>72</v>
      </c>
      <c r="S90" s="57">
        <v>72</v>
      </c>
      <c r="T90" s="58">
        <v>144</v>
      </c>
    </row>
    <row r="91" spans="1:20" ht="13.5" customHeight="1">
      <c r="A91" s="418" t="s">
        <v>186</v>
      </c>
      <c r="B91" s="419"/>
      <c r="C91" s="419"/>
      <c r="D91" s="419"/>
      <c r="E91" s="419"/>
      <c r="F91" s="420"/>
      <c r="G91" s="449"/>
      <c r="H91" s="445" t="s">
        <v>184</v>
      </c>
      <c r="I91" s="446"/>
      <c r="J91" s="446"/>
      <c r="K91" s="446"/>
      <c r="L91" s="447"/>
      <c r="M91" s="136"/>
      <c r="N91" s="137"/>
      <c r="O91" s="57"/>
      <c r="P91" s="71"/>
      <c r="Q91" s="150"/>
      <c r="R91" s="151"/>
      <c r="S91" s="57"/>
      <c r="T91" s="58">
        <v>144</v>
      </c>
    </row>
    <row r="92" spans="1:20" ht="15" customHeight="1">
      <c r="A92" s="453" t="s">
        <v>162</v>
      </c>
      <c r="B92" s="453"/>
      <c r="C92" s="453"/>
      <c r="D92" s="453"/>
      <c r="E92" s="453"/>
      <c r="F92" s="453"/>
      <c r="G92" s="449"/>
      <c r="H92" s="453" t="s">
        <v>164</v>
      </c>
      <c r="I92" s="453"/>
      <c r="J92" s="454"/>
      <c r="K92" s="454"/>
      <c r="L92" s="454"/>
      <c r="M92" s="148">
        <v>0</v>
      </c>
      <c r="N92" s="149">
        <v>4</v>
      </c>
      <c r="O92" s="97">
        <v>0</v>
      </c>
      <c r="P92" s="99">
        <v>4</v>
      </c>
      <c r="Q92" s="162">
        <v>3</v>
      </c>
      <c r="R92" s="163">
        <v>4</v>
      </c>
      <c r="S92" s="97">
        <v>4</v>
      </c>
      <c r="T92" s="98">
        <v>2</v>
      </c>
    </row>
    <row r="93" spans="1:20" ht="15">
      <c r="A93" s="453" t="s">
        <v>238</v>
      </c>
      <c r="B93" s="453"/>
      <c r="C93" s="453"/>
      <c r="D93" s="453"/>
      <c r="E93" s="453"/>
      <c r="F93" s="453"/>
      <c r="G93" s="449"/>
      <c r="H93" s="453" t="s">
        <v>165</v>
      </c>
      <c r="I93" s="453"/>
      <c r="J93" s="454"/>
      <c r="K93" s="454"/>
      <c r="L93" s="454"/>
      <c r="M93" s="148">
        <v>0</v>
      </c>
      <c r="N93" s="149">
        <v>9</v>
      </c>
      <c r="O93" s="97">
        <v>3</v>
      </c>
      <c r="P93" s="99">
        <v>7</v>
      </c>
      <c r="Q93" s="162">
        <v>3</v>
      </c>
      <c r="R93" s="163">
        <v>5</v>
      </c>
      <c r="S93" s="97">
        <v>3</v>
      </c>
      <c r="T93" s="98">
        <v>6</v>
      </c>
    </row>
    <row r="94" spans="1:20" ht="15.75" customHeight="1">
      <c r="A94" s="453" t="s">
        <v>409</v>
      </c>
      <c r="B94" s="453"/>
      <c r="C94" s="453"/>
      <c r="D94" s="453"/>
      <c r="E94" s="453"/>
      <c r="F94" s="453"/>
      <c r="G94" s="450"/>
      <c r="H94" s="476" t="s">
        <v>166</v>
      </c>
      <c r="I94" s="476"/>
      <c r="J94" s="477"/>
      <c r="K94" s="477"/>
      <c r="L94" s="477"/>
      <c r="M94" s="148">
        <v>0</v>
      </c>
      <c r="N94" s="149">
        <v>0</v>
      </c>
      <c r="O94" s="97">
        <v>0</v>
      </c>
      <c r="P94" s="99">
        <v>0</v>
      </c>
      <c r="Q94" s="162">
        <v>0</v>
      </c>
      <c r="R94" s="163">
        <v>0</v>
      </c>
      <c r="S94" s="97">
        <v>0</v>
      </c>
      <c r="T94" s="98">
        <v>0</v>
      </c>
    </row>
    <row r="95" spans="3:17" ht="15.75" customHeight="1">
      <c r="C95" s="474"/>
      <c r="D95" s="474"/>
      <c r="E95" s="474"/>
      <c r="F95" s="474"/>
      <c r="G95" s="474"/>
      <c r="H95" s="474"/>
      <c r="I95" s="474"/>
      <c r="J95" s="474"/>
      <c r="K95" s="474"/>
      <c r="L95" s="474"/>
      <c r="M95" s="474"/>
      <c r="N95" s="474"/>
      <c r="O95" s="474"/>
      <c r="P95" s="474"/>
      <c r="Q95" s="121"/>
    </row>
    <row r="96" spans="1:24" ht="15.75">
      <c r="A96" s="475"/>
      <c r="B96" s="475"/>
      <c r="C96" s="475"/>
      <c r="D96" s="475"/>
      <c r="E96" s="475"/>
      <c r="F96" s="475"/>
      <c r="G96" s="475"/>
      <c r="H96" s="475"/>
      <c r="I96" s="475"/>
      <c r="J96" s="475"/>
      <c r="K96" s="475"/>
      <c r="L96" s="475"/>
      <c r="M96" s="475"/>
      <c r="N96" s="475"/>
      <c r="O96" s="475"/>
      <c r="P96" s="475"/>
      <c r="Q96" s="475"/>
      <c r="R96" s="475"/>
      <c r="S96" s="475"/>
      <c r="U96" s="35" t="s">
        <v>363</v>
      </c>
      <c r="X96" s="35" t="s">
        <v>364</v>
      </c>
    </row>
    <row r="97" spans="5:17" ht="15.75">
      <c r="E97" s="264"/>
      <c r="F97" s="122"/>
      <c r="G97" s="120"/>
      <c r="H97" s="120"/>
      <c r="I97" s="120"/>
      <c r="J97" s="120"/>
      <c r="K97" s="120"/>
      <c r="L97" s="120"/>
      <c r="M97" s="120"/>
      <c r="N97" s="120"/>
      <c r="O97" s="120"/>
      <c r="P97" s="123"/>
      <c r="Q97" s="121"/>
    </row>
    <row r="98" spans="5:17" ht="15.75">
      <c r="E98" s="261"/>
      <c r="F98" s="120"/>
      <c r="G98" s="120"/>
      <c r="H98" s="120"/>
      <c r="I98" s="120"/>
      <c r="J98" s="120"/>
      <c r="K98" s="120"/>
      <c r="L98" s="120"/>
      <c r="M98" s="120"/>
      <c r="N98" s="120"/>
      <c r="O98" s="120"/>
      <c r="P98" s="121"/>
      <c r="Q98" s="124"/>
    </row>
    <row r="99" spans="5:17" ht="15.75">
      <c r="E99" s="265"/>
      <c r="F99" s="125"/>
      <c r="G99" s="125"/>
      <c r="H99" s="125"/>
      <c r="I99" s="125"/>
      <c r="J99" s="125"/>
      <c r="K99" s="125"/>
      <c r="L99" s="125"/>
      <c r="M99" s="125"/>
      <c r="N99" s="125"/>
      <c r="O99" s="125"/>
      <c r="P99" s="121"/>
      <c r="Q99" s="121"/>
    </row>
  </sheetData>
  <sheetProtection/>
  <mergeCells count="53">
    <mergeCell ref="C95:P95"/>
    <mergeCell ref="A96:S96"/>
    <mergeCell ref="A94:F94"/>
    <mergeCell ref="H94:L94"/>
    <mergeCell ref="A92:F92"/>
    <mergeCell ref="C34:D34"/>
    <mergeCell ref="C37:D37"/>
    <mergeCell ref="C56:D56"/>
    <mergeCell ref="A93:F93"/>
    <mergeCell ref="A91:F91"/>
    <mergeCell ref="A1:T2"/>
    <mergeCell ref="S4:T4"/>
    <mergeCell ref="G5:G7"/>
    <mergeCell ref="A3:A7"/>
    <mergeCell ref="B3:B7"/>
    <mergeCell ref="E3:L3"/>
    <mergeCell ref="H5:L6"/>
    <mergeCell ref="G4:L4"/>
    <mergeCell ref="M4:N4"/>
    <mergeCell ref="O4:P4"/>
    <mergeCell ref="H91:L91"/>
    <mergeCell ref="G88:G94"/>
    <mergeCell ref="H88:L88"/>
    <mergeCell ref="H92:L92"/>
    <mergeCell ref="H93:L93"/>
    <mergeCell ref="H90:L90"/>
    <mergeCell ref="H89:L89"/>
    <mergeCell ref="C3:D6"/>
    <mergeCell ref="C8:D8"/>
    <mergeCell ref="M3:T3"/>
    <mergeCell ref="Q4:R4"/>
    <mergeCell ref="E4:E7"/>
    <mergeCell ref="C27:D27"/>
    <mergeCell ref="F4:F7"/>
    <mergeCell ref="C24:D24"/>
    <mergeCell ref="C25:D25"/>
    <mergeCell ref="A88:F88"/>
    <mergeCell ref="A90:F90"/>
    <mergeCell ref="C38:D38"/>
    <mergeCell ref="C57:D57"/>
    <mergeCell ref="C62:D62"/>
    <mergeCell ref="C68:D68"/>
    <mergeCell ref="C73:D73"/>
    <mergeCell ref="A80:B80"/>
    <mergeCell ref="A89:F89"/>
    <mergeCell ref="A78:B78"/>
    <mergeCell ref="A87:B87"/>
    <mergeCell ref="A79:B79"/>
    <mergeCell ref="C9:D9"/>
    <mergeCell ref="C10:D10"/>
    <mergeCell ref="C19:D19"/>
    <mergeCell ref="C26:D26"/>
    <mergeCell ref="C23:D23"/>
  </mergeCells>
  <printOptions/>
  <pageMargins left="0.35433070866141736" right="0.2755905511811024" top="0.1968503937007874" bottom="0.1968503937007874" header="0.15748031496062992" footer="0.31496062992125984"/>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IV104"/>
  <sheetViews>
    <sheetView zoomScale="85" zoomScaleNormal="85" zoomScaleSheetLayoutView="100" zoomScalePageLayoutView="0" workbookViewId="0" topLeftCell="A40">
      <selection activeCell="A51" sqref="A51"/>
    </sheetView>
  </sheetViews>
  <sheetFormatPr defaultColWidth="9.140625" defaultRowHeight="15"/>
  <cols>
    <col min="1" max="1" width="123.00390625" style="37" customWidth="1"/>
  </cols>
  <sheetData>
    <row r="1" ht="33.75" customHeight="1">
      <c r="A1" s="42" t="s">
        <v>410</v>
      </c>
    </row>
    <row r="2" ht="69" customHeight="1">
      <c r="A2" s="235" t="s">
        <v>381</v>
      </c>
    </row>
    <row r="3" s="38" customFormat="1" ht="18.75" customHeight="1">
      <c r="A3" s="237" t="s">
        <v>252</v>
      </c>
    </row>
    <row r="4" s="236" customFormat="1" ht="20.25" customHeight="1">
      <c r="A4" s="41" t="s">
        <v>382</v>
      </c>
    </row>
    <row r="5" s="38" customFormat="1" ht="18" customHeight="1">
      <c r="A5" s="41" t="s">
        <v>383</v>
      </c>
    </row>
    <row r="6" s="38" customFormat="1" ht="32.25" customHeight="1">
      <c r="A6" s="41" t="s">
        <v>384</v>
      </c>
    </row>
    <row r="7" s="38" customFormat="1" ht="32.25" customHeight="1">
      <c r="A7" s="41" t="s">
        <v>385</v>
      </c>
    </row>
    <row r="8" s="38" customFormat="1" ht="32.25" customHeight="1">
      <c r="A8" s="41" t="s">
        <v>386</v>
      </c>
    </row>
    <row r="9" s="38" customFormat="1" ht="32.25" customHeight="1">
      <c r="A9" s="41" t="s">
        <v>387</v>
      </c>
    </row>
    <row r="10" s="38" customFormat="1" ht="64.5" customHeight="1">
      <c r="A10" s="235" t="s">
        <v>388</v>
      </c>
    </row>
    <row r="11" s="38" customFormat="1" ht="66" customHeight="1">
      <c r="A11" s="235" t="s">
        <v>389</v>
      </c>
    </row>
    <row r="12" s="38" customFormat="1" ht="50.25" customHeight="1">
      <c r="A12" s="235" t="s">
        <v>390</v>
      </c>
    </row>
    <row r="13" s="38" customFormat="1" ht="49.5" customHeight="1">
      <c r="A13" s="41" t="s">
        <v>391</v>
      </c>
    </row>
    <row r="14" s="38" customFormat="1" ht="64.5" customHeight="1">
      <c r="A14" s="41" t="s">
        <v>457</v>
      </c>
    </row>
    <row r="15" s="38" customFormat="1" ht="48" customHeight="1">
      <c r="A15" s="235" t="s">
        <v>425</v>
      </c>
    </row>
    <row r="16" s="38" customFormat="1" ht="48" customHeight="1">
      <c r="A16" s="235" t="s">
        <v>426</v>
      </c>
    </row>
    <row r="17" s="38" customFormat="1" ht="36" customHeight="1">
      <c r="A17" s="235" t="s">
        <v>427</v>
      </c>
    </row>
    <row r="18" s="38" customFormat="1" ht="21" customHeight="1">
      <c r="A18" s="42" t="s">
        <v>411</v>
      </c>
    </row>
    <row r="19" s="38" customFormat="1" ht="65.25" customHeight="1">
      <c r="A19" s="274" t="s">
        <v>400</v>
      </c>
    </row>
    <row r="20" s="38" customFormat="1" ht="48" customHeight="1">
      <c r="A20" s="274" t="s">
        <v>401</v>
      </c>
    </row>
    <row r="21" s="38" customFormat="1" ht="39.75" customHeight="1">
      <c r="A21" s="274" t="s">
        <v>402</v>
      </c>
    </row>
    <row r="22" s="38" customFormat="1" ht="24" customHeight="1">
      <c r="A22" s="274" t="s">
        <v>403</v>
      </c>
    </row>
    <row r="23" s="38" customFormat="1" ht="39" customHeight="1">
      <c r="A23" s="274" t="s">
        <v>404</v>
      </c>
    </row>
    <row r="24" s="38" customFormat="1" ht="57" customHeight="1">
      <c r="A24" s="274" t="s">
        <v>405</v>
      </c>
    </row>
    <row r="25" s="38" customFormat="1" ht="36.75" customHeight="1">
      <c r="A25" s="274" t="s">
        <v>406</v>
      </c>
    </row>
    <row r="26" s="38" customFormat="1" ht="21" customHeight="1">
      <c r="A26" s="274" t="s">
        <v>407</v>
      </c>
    </row>
    <row r="27" s="38" customFormat="1" ht="20.25" customHeight="1">
      <c r="A27" s="274" t="s">
        <v>408</v>
      </c>
    </row>
    <row r="28" s="38" customFormat="1" ht="20.25" customHeight="1">
      <c r="A28" s="239" t="s">
        <v>421</v>
      </c>
    </row>
    <row r="29" s="38" customFormat="1" ht="157.5" customHeight="1">
      <c r="A29" s="274" t="str">
        <f>'[1]пояснения к макету'!$A$24</f>
        <v> Получение среднего профессионального образования на базе основного общего образования осуществляется с одновременным получением среднего общего образования в пределах данной образовательной программы среднего профессионального образования. В этом случае образовательная программа среднего профессионального образования, реализуемая на базе основного общего образования, разрабатывается на основе требований соответствующих федеральных государственных образовательных стандартов среднего общего и среднего профессионального образования с учетом получаемой профессии или специальности среднего профессионального образования. Умения и знания, полученные обучающимися при освоении учебных дисциплин общеобразовательного  цикла, углубляются и расширяются в процессе изучения дисциплин общепрофессионального  учебного цикла, а также отдельных дисциплин  профессионального  учебного цикла  образовательной программы.  Качество освоения учебных дисциплин  общеобразовательного  цикла ППССЗ оценивается в процессе текущего контроля и промежуточной аттестации. </v>
      </c>
    </row>
    <row r="30" s="38" customFormat="1" ht="31.5" customHeight="1">
      <c r="A30" s="274" t="s">
        <v>392</v>
      </c>
    </row>
    <row r="31" s="38" customFormat="1" ht="49.5" customHeight="1">
      <c r="A31" s="274" t="s">
        <v>458</v>
      </c>
    </row>
    <row r="32" spans="1:256" s="38" customFormat="1" ht="209.25" customHeight="1">
      <c r="A32" s="274"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B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C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D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E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F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G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H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I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J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K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L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M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N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O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P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Q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R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S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T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U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V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W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X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Y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Z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AA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AB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AC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AD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AE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AF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AG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AH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AI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AJ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AK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AL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AM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AN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AO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AP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AQ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AR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AS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AT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AU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AV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AW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AX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AY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AZ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BA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BB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BC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BD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BE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BF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BG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BH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BI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BJ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BK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BL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BM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BN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BO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BP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BQ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BR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BS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BT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BU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BV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BW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BX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BY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BZ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CA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CB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CC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CD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CE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CF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CG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CH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CI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CJ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CK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CL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CM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CN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CO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CP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CQ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CR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CS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CT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CU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CV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CW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CX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CY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CZ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DA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DB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DC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DD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DE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DF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DG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DH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DI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DJ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DK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DL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DM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DN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DO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DP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DQ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DR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DS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DT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DU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DV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DW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DX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DY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DZ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EA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EB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EC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ED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EE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EF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EG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EH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EI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EJ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EK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EL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EM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EN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EO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EP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EQ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ER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ES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ET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EU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EV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EW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EX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EY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EZ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FA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FB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FC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FD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FE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FF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FG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FH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FI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FJ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FK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FL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FM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FN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FO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FP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FQ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FR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FS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FT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FU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FV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FW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FX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FY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FZ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GA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GB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GC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GD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GE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GF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GG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GH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GI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GJ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GK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GL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GM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GN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GO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GP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GQ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GR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GS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GT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GU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GV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GW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GX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GY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GZ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HA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HB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HC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HD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HE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HF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HG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HH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HI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HJ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HK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HL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HM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HN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HO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HP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HQ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HR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HS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HT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HU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HV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HW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HX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HY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HZ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IA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IB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IC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ID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IE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IF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IG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IH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II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IJ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IK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IL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IM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IN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IO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IP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IQ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IR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IS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IT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IU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c r="IV32" s="38" t="str">
        <f>'[1]пояснения к макету'!$A$25</f>
        <v>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v>
      </c>
    </row>
    <row r="33" s="38" customFormat="1" ht="19.5" customHeight="1">
      <c r="A33" s="239" t="s">
        <v>412</v>
      </c>
    </row>
    <row r="34" s="38" customFormat="1" ht="33" customHeight="1">
      <c r="A34" s="274" t="s">
        <v>393</v>
      </c>
    </row>
    <row r="35" s="38" customFormat="1" ht="18.75" customHeight="1">
      <c r="A35" s="274" t="s">
        <v>394</v>
      </c>
    </row>
    <row r="36" s="178" customFormat="1" ht="35.25" customHeight="1">
      <c r="A36" s="274" t="s">
        <v>395</v>
      </c>
    </row>
    <row r="37" s="38" customFormat="1" ht="15.75">
      <c r="A37" s="274" t="s">
        <v>396</v>
      </c>
    </row>
    <row r="38" s="38" customFormat="1" ht="15.75">
      <c r="A38" s="238" t="s">
        <v>253</v>
      </c>
    </row>
    <row r="39" s="38" customFormat="1" ht="52.5" customHeight="1">
      <c r="A39" s="274" t="s">
        <v>397</v>
      </c>
    </row>
    <row r="40" s="38" customFormat="1" ht="33" customHeight="1">
      <c r="A40" s="274" t="s">
        <v>398</v>
      </c>
    </row>
    <row r="41" s="38" customFormat="1" ht="15.75">
      <c r="A41" s="239" t="s">
        <v>413</v>
      </c>
    </row>
    <row r="42" s="38" customFormat="1" ht="31.5">
      <c r="A42" s="274" t="s">
        <v>414</v>
      </c>
    </row>
    <row r="43" s="38" customFormat="1" ht="45.75" customHeight="1">
      <c r="A43" s="274" t="s">
        <v>399</v>
      </c>
    </row>
    <row r="44" s="38" customFormat="1" ht="55.5" customHeight="1">
      <c r="A44" s="274" t="s">
        <v>415</v>
      </c>
    </row>
    <row r="45" s="38" customFormat="1" ht="31.5">
      <c r="A45" s="274" t="s">
        <v>416</v>
      </c>
    </row>
    <row r="46" s="38" customFormat="1" ht="78.75">
      <c r="A46" s="274" t="s">
        <v>417</v>
      </c>
    </row>
    <row r="47" s="38" customFormat="1" ht="78.75">
      <c r="A47" s="274" t="s">
        <v>418</v>
      </c>
    </row>
    <row r="48" s="38" customFormat="1" ht="63">
      <c r="A48" s="274" t="s">
        <v>419</v>
      </c>
    </row>
    <row r="49" s="38" customFormat="1" ht="31.5">
      <c r="A49" s="294" t="s">
        <v>420</v>
      </c>
    </row>
    <row r="50" s="38" customFormat="1" ht="15.75">
      <c r="A50" s="240"/>
    </row>
    <row r="51" s="38" customFormat="1" ht="15.75">
      <c r="A51" s="240"/>
    </row>
    <row r="52" s="38" customFormat="1" ht="15">
      <c r="A52" s="39"/>
    </row>
    <row r="53" s="38" customFormat="1" ht="15">
      <c r="A53" s="39"/>
    </row>
    <row r="54" s="38" customFormat="1" ht="15">
      <c r="A54" s="39"/>
    </row>
    <row r="55" s="38" customFormat="1" ht="15">
      <c r="A55" s="39"/>
    </row>
    <row r="56" s="38" customFormat="1" ht="15">
      <c r="A56" s="39"/>
    </row>
    <row r="57" s="38" customFormat="1" ht="15">
      <c r="A57" s="39"/>
    </row>
    <row r="58" s="38" customFormat="1" ht="15">
      <c r="A58" s="39"/>
    </row>
    <row r="59" s="38" customFormat="1" ht="15">
      <c r="A59" s="39"/>
    </row>
    <row r="60" s="38" customFormat="1" ht="15">
      <c r="A60" s="39"/>
    </row>
    <row r="61" s="38" customFormat="1" ht="15">
      <c r="A61" s="39"/>
    </row>
    <row r="62" s="38" customFormat="1" ht="15">
      <c r="A62" s="39"/>
    </row>
    <row r="63" s="38" customFormat="1" ht="15">
      <c r="A63" s="39"/>
    </row>
    <row r="64" s="38" customFormat="1" ht="15">
      <c r="A64" s="39"/>
    </row>
    <row r="65" s="38" customFormat="1" ht="15">
      <c r="A65" s="39"/>
    </row>
    <row r="66" s="38" customFormat="1" ht="15">
      <c r="A66" s="39"/>
    </row>
    <row r="67" s="38" customFormat="1" ht="15">
      <c r="A67" s="39"/>
    </row>
    <row r="68" s="38" customFormat="1" ht="15">
      <c r="A68" s="39"/>
    </row>
    <row r="69" s="38" customFormat="1" ht="15">
      <c r="A69" s="39"/>
    </row>
    <row r="70" s="38" customFormat="1" ht="15">
      <c r="A70" s="39"/>
    </row>
    <row r="71" s="38" customFormat="1" ht="15">
      <c r="A71" s="39"/>
    </row>
    <row r="72" s="38" customFormat="1" ht="15">
      <c r="A72" s="39"/>
    </row>
    <row r="73" s="38" customFormat="1" ht="15">
      <c r="A73" s="39"/>
    </row>
    <row r="74" s="38" customFormat="1" ht="15">
      <c r="A74" s="39"/>
    </row>
    <row r="75" s="38" customFormat="1" ht="15">
      <c r="A75" s="39"/>
    </row>
    <row r="76" s="38" customFormat="1" ht="15">
      <c r="A76" s="39"/>
    </row>
    <row r="77" s="38" customFormat="1" ht="15">
      <c r="A77" s="39"/>
    </row>
    <row r="78" s="38" customFormat="1" ht="15">
      <c r="A78" s="39"/>
    </row>
    <row r="79" s="38" customFormat="1" ht="15">
      <c r="A79" s="39"/>
    </row>
    <row r="80" s="38" customFormat="1" ht="15">
      <c r="A80" s="39"/>
    </row>
    <row r="81" s="38" customFormat="1" ht="15">
      <c r="A81" s="39"/>
    </row>
    <row r="82" s="38" customFormat="1" ht="15">
      <c r="A82" s="39"/>
    </row>
    <row r="83" s="38" customFormat="1" ht="15">
      <c r="A83" s="39"/>
    </row>
    <row r="84" s="38" customFormat="1" ht="15">
      <c r="A84" s="39"/>
    </row>
    <row r="85" s="38" customFormat="1" ht="15">
      <c r="A85" s="39"/>
    </row>
    <row r="86" s="38" customFormat="1" ht="15">
      <c r="A86" s="39"/>
    </row>
    <row r="87" s="38" customFormat="1" ht="15">
      <c r="A87" s="39"/>
    </row>
    <row r="88" s="38" customFormat="1" ht="15">
      <c r="A88" s="39"/>
    </row>
    <row r="89" s="38" customFormat="1" ht="15">
      <c r="A89" s="39"/>
    </row>
    <row r="90" s="38" customFormat="1" ht="15">
      <c r="A90" s="39"/>
    </row>
    <row r="91" s="38" customFormat="1" ht="15">
      <c r="A91" s="39"/>
    </row>
    <row r="92" s="38" customFormat="1" ht="15">
      <c r="A92" s="39"/>
    </row>
    <row r="93" s="38" customFormat="1" ht="15">
      <c r="A93" s="39"/>
    </row>
    <row r="94" s="38" customFormat="1" ht="15">
      <c r="A94" s="39"/>
    </row>
    <row r="95" s="38" customFormat="1" ht="15">
      <c r="A95" s="39"/>
    </row>
    <row r="96" s="38" customFormat="1" ht="15">
      <c r="A96" s="39"/>
    </row>
    <row r="97" s="38" customFormat="1" ht="15">
      <c r="A97" s="39"/>
    </row>
    <row r="98" s="38" customFormat="1" ht="15">
      <c r="A98" s="39"/>
    </row>
    <row r="99" s="38" customFormat="1" ht="15">
      <c r="A99" s="39"/>
    </row>
    <row r="100" s="38" customFormat="1" ht="15">
      <c r="A100" s="39"/>
    </row>
    <row r="101" s="38" customFormat="1" ht="15">
      <c r="A101" s="39"/>
    </row>
    <row r="102" s="38" customFormat="1" ht="15">
      <c r="A102" s="39"/>
    </row>
    <row r="103" s="38" customFormat="1" ht="15">
      <c r="A103" s="39"/>
    </row>
    <row r="104" s="38" customFormat="1" ht="15">
      <c r="A104" s="39"/>
    </row>
  </sheetData>
  <sheetProtection/>
  <printOptions/>
  <pageMargins left="0.21" right="0.26" top="0.5" bottom="0.46" header="0.5" footer="0.2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B42"/>
  <sheetViews>
    <sheetView zoomScale="75" zoomScaleNormal="75" zoomScalePageLayoutView="0" workbookViewId="0" topLeftCell="A1">
      <selection activeCell="B15" sqref="B15:B31"/>
    </sheetView>
  </sheetViews>
  <sheetFormatPr defaultColWidth="9.140625" defaultRowHeight="15"/>
  <cols>
    <col min="1" max="1" width="8.421875" style="0" customWidth="1"/>
    <col min="2" max="2" width="102.140625" style="0" customWidth="1"/>
  </cols>
  <sheetData>
    <row r="1" spans="1:2" ht="63" customHeight="1">
      <c r="A1" s="482" t="s">
        <v>380</v>
      </c>
      <c r="B1" s="482"/>
    </row>
    <row r="2" spans="1:2" ht="18.75">
      <c r="A2" s="40" t="s">
        <v>171</v>
      </c>
      <c r="B2" s="40" t="s">
        <v>172</v>
      </c>
    </row>
    <row r="3" spans="1:2" ht="18.75">
      <c r="A3" s="40"/>
      <c r="B3" s="128" t="s">
        <v>211</v>
      </c>
    </row>
    <row r="4" spans="1:2" ht="15.75">
      <c r="A4" s="288" t="s">
        <v>188</v>
      </c>
      <c r="B4" s="289" t="s">
        <v>207</v>
      </c>
    </row>
    <row r="5" spans="1:2" ht="15.75">
      <c r="A5" s="288" t="s">
        <v>189</v>
      </c>
      <c r="B5" s="289" t="s">
        <v>208</v>
      </c>
    </row>
    <row r="6" spans="1:2" ht="15.75">
      <c r="A6" s="288" t="s">
        <v>190</v>
      </c>
      <c r="B6" s="289" t="s">
        <v>209</v>
      </c>
    </row>
    <row r="7" spans="1:2" ht="15.75">
      <c r="A7" s="288" t="s">
        <v>191</v>
      </c>
      <c r="B7" s="289" t="s">
        <v>267</v>
      </c>
    </row>
    <row r="8" spans="1:2" ht="15.75">
      <c r="A8" s="288" t="s">
        <v>192</v>
      </c>
      <c r="B8" s="289" t="s">
        <v>271</v>
      </c>
    </row>
    <row r="9" spans="1:2" ht="15.75">
      <c r="A9" s="288" t="s">
        <v>193</v>
      </c>
      <c r="B9" s="289" t="s">
        <v>270</v>
      </c>
    </row>
    <row r="10" spans="1:2" ht="15.75">
      <c r="A10" s="288" t="s">
        <v>194</v>
      </c>
      <c r="B10" s="289" t="s">
        <v>269</v>
      </c>
    </row>
    <row r="11" spans="1:2" ht="15.75">
      <c r="A11" s="288" t="s">
        <v>195</v>
      </c>
      <c r="B11" s="289" t="s">
        <v>272</v>
      </c>
    </row>
    <row r="12" spans="1:2" ht="15.75">
      <c r="A12" s="288" t="s">
        <v>196</v>
      </c>
      <c r="B12" s="289" t="s">
        <v>268</v>
      </c>
    </row>
    <row r="13" spans="1:2" ht="15.75">
      <c r="A13" s="288" t="s">
        <v>199</v>
      </c>
      <c r="B13" s="289" t="s">
        <v>213</v>
      </c>
    </row>
    <row r="14" spans="1:2" ht="18.75" customHeight="1">
      <c r="A14" s="288" t="s">
        <v>200</v>
      </c>
      <c r="B14" s="289" t="s">
        <v>210</v>
      </c>
    </row>
    <row r="15" spans="1:2" ht="15.75">
      <c r="A15" s="288"/>
      <c r="B15" s="290" t="s">
        <v>212</v>
      </c>
    </row>
    <row r="16" spans="1:2" ht="15.75">
      <c r="A16" s="288" t="s">
        <v>201</v>
      </c>
      <c r="B16" s="291" t="s">
        <v>273</v>
      </c>
    </row>
    <row r="17" spans="1:2" ht="15" customHeight="1">
      <c r="A17" s="288" t="s">
        <v>202</v>
      </c>
      <c r="B17" s="291" t="s">
        <v>274</v>
      </c>
    </row>
    <row r="18" spans="1:2" ht="15.75" hidden="1">
      <c r="A18" s="288" t="s">
        <v>203</v>
      </c>
      <c r="B18" s="291" t="s">
        <v>275</v>
      </c>
    </row>
    <row r="19" spans="1:2" s="248" customFormat="1" ht="15.75">
      <c r="A19" s="288" t="s">
        <v>204</v>
      </c>
      <c r="B19" s="291" t="s">
        <v>276</v>
      </c>
    </row>
    <row r="20" spans="1:2" s="248" customFormat="1" ht="15.75">
      <c r="A20" s="288" t="s">
        <v>205</v>
      </c>
      <c r="B20" s="291" t="s">
        <v>277</v>
      </c>
    </row>
    <row r="21" spans="1:2" s="248" customFormat="1" ht="15.75">
      <c r="A21" s="288" t="s">
        <v>206</v>
      </c>
      <c r="B21" s="291" t="s">
        <v>278</v>
      </c>
    </row>
    <row r="22" spans="1:2" s="248" customFormat="1" ht="15.75">
      <c r="A22" s="288" t="s">
        <v>241</v>
      </c>
      <c r="B22" s="291" t="s">
        <v>279</v>
      </c>
    </row>
    <row r="23" spans="1:2" s="248" customFormat="1" ht="15.75">
      <c r="A23" s="288" t="s">
        <v>242</v>
      </c>
      <c r="B23" s="291" t="s">
        <v>280</v>
      </c>
    </row>
    <row r="24" spans="1:2" ht="15.75">
      <c r="A24" s="288" t="s">
        <v>243</v>
      </c>
      <c r="B24" s="291" t="s">
        <v>281</v>
      </c>
    </row>
    <row r="25" spans="1:2" s="248" customFormat="1" ht="15.75">
      <c r="A25" s="288" t="s">
        <v>245</v>
      </c>
      <c r="B25" s="291" t="s">
        <v>282</v>
      </c>
    </row>
    <row r="26" spans="1:2" s="248" customFormat="1" ht="15.75">
      <c r="A26" s="292"/>
      <c r="B26" s="290" t="s">
        <v>283</v>
      </c>
    </row>
    <row r="27" spans="1:2" s="248" customFormat="1" ht="36.75" customHeight="1">
      <c r="A27" s="288" t="s">
        <v>246</v>
      </c>
      <c r="B27" s="291" t="s">
        <v>284</v>
      </c>
    </row>
    <row r="28" spans="1:2" ht="15.75">
      <c r="A28" s="288"/>
      <c r="B28" s="290" t="s">
        <v>240</v>
      </c>
    </row>
    <row r="29" spans="1:2" ht="15.75">
      <c r="A29" s="288" t="s">
        <v>285</v>
      </c>
      <c r="B29" s="291" t="s">
        <v>288</v>
      </c>
    </row>
    <row r="30" spans="1:2" s="248" customFormat="1" ht="15.75">
      <c r="A30" s="288" t="s">
        <v>286</v>
      </c>
      <c r="B30" s="291" t="s">
        <v>289</v>
      </c>
    </row>
    <row r="31" spans="1:2" ht="15.75">
      <c r="A31" s="288" t="s">
        <v>287</v>
      </c>
      <c r="B31" s="291" t="s">
        <v>290</v>
      </c>
    </row>
    <row r="32" spans="1:2" s="248" customFormat="1" ht="15.75">
      <c r="A32" s="288"/>
      <c r="B32" s="290" t="s">
        <v>291</v>
      </c>
    </row>
    <row r="33" spans="1:2" s="248" customFormat="1" ht="15.75">
      <c r="A33" s="288" t="s">
        <v>292</v>
      </c>
      <c r="B33" s="291" t="s">
        <v>294</v>
      </c>
    </row>
    <row r="34" spans="1:2" s="248" customFormat="1" ht="15.75">
      <c r="A34" s="288" t="s">
        <v>293</v>
      </c>
      <c r="B34" s="291" t="s">
        <v>295</v>
      </c>
    </row>
    <row r="35" spans="1:2" s="248" customFormat="1" ht="15.75">
      <c r="A35" s="288"/>
      <c r="B35" s="290" t="s">
        <v>198</v>
      </c>
    </row>
    <row r="36" spans="1:2" ht="15.75">
      <c r="A36" s="288" t="s">
        <v>299</v>
      </c>
      <c r="B36" s="291" t="s">
        <v>296</v>
      </c>
    </row>
    <row r="37" spans="1:2" ht="15.75">
      <c r="A37" s="288"/>
      <c r="B37" s="290" t="s">
        <v>197</v>
      </c>
    </row>
    <row r="38" spans="1:2" ht="15.75">
      <c r="A38" s="288" t="s">
        <v>300</v>
      </c>
      <c r="B38" s="291" t="s">
        <v>297</v>
      </c>
    </row>
    <row r="39" spans="1:2" ht="15.75">
      <c r="A39" s="288" t="s">
        <v>301</v>
      </c>
      <c r="B39" s="291" t="s">
        <v>244</v>
      </c>
    </row>
    <row r="40" spans="1:2" ht="15.75">
      <c r="A40" s="288"/>
      <c r="B40" s="290" t="s">
        <v>197</v>
      </c>
    </row>
    <row r="41" spans="1:2" ht="15.75">
      <c r="A41" s="288" t="s">
        <v>302</v>
      </c>
      <c r="B41" s="291" t="s">
        <v>304</v>
      </c>
    </row>
    <row r="42" spans="1:2" ht="15.75">
      <c r="A42" s="293" t="s">
        <v>303</v>
      </c>
      <c r="B42" s="291" t="s">
        <v>298</v>
      </c>
    </row>
  </sheetData>
  <sheetProtection/>
  <mergeCells count="1">
    <mergeCell ref="A1:B1"/>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P35"/>
  <sheetViews>
    <sheetView zoomScalePageLayoutView="0" workbookViewId="0" topLeftCell="A10">
      <selection activeCell="T9" sqref="T9"/>
    </sheetView>
  </sheetViews>
  <sheetFormatPr defaultColWidth="9.140625" defaultRowHeight="15"/>
  <sheetData>
    <row r="2" spans="1:13" ht="18.75">
      <c r="A2" s="485" t="s">
        <v>239</v>
      </c>
      <c r="B2" s="485"/>
      <c r="C2" s="485"/>
      <c r="D2" s="485"/>
      <c r="E2" s="485"/>
      <c r="F2" s="485"/>
      <c r="G2" s="485"/>
      <c r="H2" s="485"/>
      <c r="I2" s="485"/>
      <c r="J2" s="485"/>
      <c r="K2" s="485"/>
      <c r="L2" s="485"/>
      <c r="M2" s="485"/>
    </row>
    <row r="3" spans="1:13" ht="15">
      <c r="A3" s="483" t="s">
        <v>214</v>
      </c>
      <c r="B3" s="483"/>
      <c r="C3" s="483"/>
      <c r="D3" s="483"/>
      <c r="E3" s="483"/>
      <c r="F3" s="483"/>
      <c r="G3" s="483"/>
      <c r="H3" s="483"/>
      <c r="I3" s="483"/>
      <c r="J3" s="483"/>
      <c r="K3" s="483"/>
      <c r="L3" s="483"/>
      <c r="M3" s="483"/>
    </row>
    <row r="4" spans="1:13" ht="15">
      <c r="A4" s="483" t="s">
        <v>215</v>
      </c>
      <c r="B4" s="483"/>
      <c r="C4" s="483"/>
      <c r="D4" s="483"/>
      <c r="E4" s="483"/>
      <c r="F4" s="483"/>
      <c r="G4" s="483"/>
      <c r="H4" s="483"/>
      <c r="I4" s="483"/>
      <c r="J4" s="483"/>
      <c r="K4" s="483"/>
      <c r="L4" s="483"/>
      <c r="M4" s="483"/>
    </row>
    <row r="5" spans="1:13" ht="4.5" customHeight="1">
      <c r="A5" s="483" t="s">
        <v>247</v>
      </c>
      <c r="B5" s="483"/>
      <c r="C5" s="483"/>
      <c r="D5" s="483"/>
      <c r="E5" s="483"/>
      <c r="F5" s="483"/>
      <c r="G5" s="483"/>
      <c r="H5" s="483"/>
      <c r="I5" s="483"/>
      <c r="J5" s="483"/>
      <c r="K5" s="483"/>
      <c r="L5" s="483"/>
      <c r="M5" s="483"/>
    </row>
    <row r="6" spans="1:13" ht="15">
      <c r="A6" s="483" t="s">
        <v>248</v>
      </c>
      <c r="B6" s="483"/>
      <c r="C6" s="483"/>
      <c r="D6" s="483"/>
      <c r="E6" s="483"/>
      <c r="F6" s="483"/>
      <c r="G6" s="483"/>
      <c r="H6" s="483"/>
      <c r="I6" s="483"/>
      <c r="J6" s="483"/>
      <c r="K6" s="483"/>
      <c r="L6" s="483"/>
      <c r="M6" s="483"/>
    </row>
    <row r="7" spans="1:13" ht="15">
      <c r="A7" s="483" t="s">
        <v>429</v>
      </c>
      <c r="B7" s="483"/>
      <c r="C7" s="483"/>
      <c r="D7" s="483"/>
      <c r="E7" s="483"/>
      <c r="F7" s="483"/>
      <c r="G7" s="483"/>
      <c r="H7" s="483"/>
      <c r="I7" s="483"/>
      <c r="J7" s="483"/>
      <c r="K7" s="483"/>
      <c r="L7" s="483"/>
      <c r="M7" s="483"/>
    </row>
    <row r="8" ht="4.5" customHeight="1">
      <c r="B8" s="36"/>
    </row>
    <row r="9" spans="1:13" ht="15.75">
      <c r="A9" s="484" t="s">
        <v>128</v>
      </c>
      <c r="B9" s="484"/>
      <c r="C9" s="484"/>
      <c r="D9" s="484"/>
      <c r="E9" s="484"/>
      <c r="F9" s="484"/>
      <c r="G9" s="484"/>
      <c r="H9" s="484"/>
      <c r="I9" s="484"/>
      <c r="J9" s="484"/>
      <c r="K9" s="484"/>
      <c r="L9" s="484"/>
      <c r="M9" s="484"/>
    </row>
    <row r="10" spans="1:13" ht="15.75">
      <c r="A10" s="484" t="s">
        <v>224</v>
      </c>
      <c r="B10" s="484"/>
      <c r="C10" s="484"/>
      <c r="D10" s="484"/>
      <c r="E10" s="484"/>
      <c r="F10" s="484"/>
      <c r="G10" s="484"/>
      <c r="H10" s="484"/>
      <c r="I10" s="484"/>
      <c r="J10" s="484"/>
      <c r="K10" s="484"/>
      <c r="L10" s="484"/>
      <c r="M10" s="484"/>
    </row>
    <row r="11" spans="1:13" ht="15.75">
      <c r="A11" s="484" t="s">
        <v>264</v>
      </c>
      <c r="B11" s="484"/>
      <c r="C11" s="484"/>
      <c r="D11" s="484"/>
      <c r="E11" s="484"/>
      <c r="F11" s="484"/>
      <c r="G11" s="484"/>
      <c r="H11" s="484"/>
      <c r="I11" s="484"/>
      <c r="J11" s="484"/>
      <c r="K11" s="484"/>
      <c r="L11" s="484"/>
      <c r="M11" s="484"/>
    </row>
    <row r="12" spans="1:13" ht="15.75">
      <c r="A12" s="484" t="s">
        <v>180</v>
      </c>
      <c r="B12" s="484"/>
      <c r="C12" s="484"/>
      <c r="D12" s="484"/>
      <c r="E12" s="484"/>
      <c r="F12" s="484"/>
      <c r="G12" s="484"/>
      <c r="H12" s="484"/>
      <c r="I12" s="484"/>
      <c r="J12" s="484"/>
      <c r="K12" s="484"/>
      <c r="L12" s="484"/>
      <c r="M12" s="484"/>
    </row>
    <row r="13" spans="1:13" ht="13.5" customHeight="1">
      <c r="A13" s="179"/>
      <c r="B13" s="484" t="s">
        <v>225</v>
      </c>
      <c r="C13" s="484"/>
      <c r="D13" s="484"/>
      <c r="E13" s="484"/>
      <c r="F13" s="484"/>
      <c r="G13" s="484"/>
      <c r="H13" s="484"/>
      <c r="I13" s="484"/>
      <c r="J13" s="484"/>
      <c r="K13" s="484"/>
      <c r="L13" s="484"/>
      <c r="M13" s="179"/>
    </row>
    <row r="14" spans="1:13" ht="15.75">
      <c r="A14" s="484" t="s">
        <v>228</v>
      </c>
      <c r="B14" s="484"/>
      <c r="C14" s="484"/>
      <c r="D14" s="484"/>
      <c r="E14" s="484"/>
      <c r="F14" s="484"/>
      <c r="G14" s="484"/>
      <c r="H14" s="484"/>
      <c r="I14" s="484"/>
      <c r="J14" s="484"/>
      <c r="K14" s="484"/>
      <c r="L14" s="484"/>
      <c r="M14" s="484"/>
    </row>
    <row r="15" spans="1:13" ht="15.75">
      <c r="A15" s="484" t="s">
        <v>227</v>
      </c>
      <c r="B15" s="484"/>
      <c r="C15" s="484"/>
      <c r="D15" s="484"/>
      <c r="E15" s="484"/>
      <c r="F15" s="484"/>
      <c r="G15" s="484"/>
      <c r="H15" s="484"/>
      <c r="I15" s="484"/>
      <c r="J15" s="484"/>
      <c r="K15" s="484"/>
      <c r="L15" s="484"/>
      <c r="M15" s="484"/>
    </row>
    <row r="16" spans="1:13" ht="15.75">
      <c r="A16" s="484" t="s">
        <v>226</v>
      </c>
      <c r="B16" s="484"/>
      <c r="C16" s="484"/>
      <c r="D16" s="484"/>
      <c r="E16" s="484"/>
      <c r="F16" s="484"/>
      <c r="G16" s="484"/>
      <c r="H16" s="484"/>
      <c r="I16" s="484"/>
      <c r="J16" s="484"/>
      <c r="K16" s="484"/>
      <c r="L16" s="484"/>
      <c r="M16" s="484"/>
    </row>
    <row r="17" spans="1:13" ht="7.5" customHeight="1">
      <c r="A17" s="179"/>
      <c r="B17" s="179"/>
      <c r="C17" s="179"/>
      <c r="D17" s="179"/>
      <c r="E17" s="179"/>
      <c r="F17" s="179"/>
      <c r="G17" s="179"/>
      <c r="H17" s="179"/>
      <c r="I17" s="179"/>
      <c r="J17" s="179"/>
      <c r="K17" s="179"/>
      <c r="L17" s="179"/>
      <c r="M17" s="179"/>
    </row>
    <row r="18" spans="1:13" ht="15.75">
      <c r="A18" s="475" t="s">
        <v>266</v>
      </c>
      <c r="B18" s="475"/>
      <c r="C18" s="475"/>
      <c r="D18" s="475"/>
      <c r="E18" s="475"/>
      <c r="F18" s="475"/>
      <c r="G18" s="475"/>
      <c r="H18" s="475"/>
      <c r="I18" s="475"/>
      <c r="J18" s="475"/>
      <c r="K18" s="475"/>
      <c r="L18" s="475"/>
      <c r="M18" s="475"/>
    </row>
    <row r="19" spans="1:13" ht="15.75">
      <c r="A19" s="475" t="s">
        <v>181</v>
      </c>
      <c r="B19" s="475"/>
      <c r="C19" s="475"/>
      <c r="D19" s="475"/>
      <c r="E19" s="475"/>
      <c r="F19" s="475"/>
      <c r="G19" s="475"/>
      <c r="H19" s="475"/>
      <c r="I19" s="475"/>
      <c r="J19" s="475"/>
      <c r="K19" s="475"/>
      <c r="L19" s="475"/>
      <c r="M19" s="475"/>
    </row>
    <row r="20" spans="1:13" ht="15.75">
      <c r="A20" s="475" t="s">
        <v>182</v>
      </c>
      <c r="B20" s="475"/>
      <c r="C20" s="475"/>
      <c r="D20" s="475"/>
      <c r="E20" s="475"/>
      <c r="F20" s="475"/>
      <c r="G20" s="475"/>
      <c r="H20" s="475"/>
      <c r="I20" s="475"/>
      <c r="J20" s="475"/>
      <c r="K20" s="475"/>
      <c r="L20" s="475"/>
      <c r="M20" s="475"/>
    </row>
    <row r="21" spans="1:13" ht="15.75">
      <c r="A21" s="475" t="s">
        <v>183</v>
      </c>
      <c r="B21" s="475"/>
      <c r="C21" s="475"/>
      <c r="D21" s="475"/>
      <c r="E21" s="475"/>
      <c r="F21" s="475"/>
      <c r="G21" s="475"/>
      <c r="H21" s="475"/>
      <c r="I21" s="475"/>
      <c r="J21" s="475"/>
      <c r="K21" s="475"/>
      <c r="L21" s="475"/>
      <c r="M21" s="475"/>
    </row>
    <row r="22" spans="1:13" ht="15.75">
      <c r="A22" s="486" t="s">
        <v>229</v>
      </c>
      <c r="B22" s="486"/>
      <c r="C22" s="486"/>
      <c r="D22" s="486"/>
      <c r="E22" s="486"/>
      <c r="F22" s="486"/>
      <c r="G22" s="486"/>
      <c r="H22" s="486"/>
      <c r="I22" s="486"/>
      <c r="J22" s="486"/>
      <c r="K22" s="486"/>
      <c r="L22" s="486"/>
      <c r="M22" s="486"/>
    </row>
    <row r="23" spans="1:13" ht="3" customHeight="1">
      <c r="A23" s="475"/>
      <c r="B23" s="475"/>
      <c r="C23" s="475"/>
      <c r="D23" s="475"/>
      <c r="E23" s="475"/>
      <c r="F23" s="475"/>
      <c r="G23" s="475"/>
      <c r="H23" s="475"/>
      <c r="I23" s="475"/>
      <c r="J23" s="475"/>
      <c r="K23" s="475"/>
      <c r="L23" s="475"/>
      <c r="M23" s="475"/>
    </row>
    <row r="24" spans="7:13" ht="15">
      <c r="G24" s="490" t="s">
        <v>342</v>
      </c>
      <c r="H24" s="491"/>
      <c r="I24" s="491"/>
      <c r="J24" s="491"/>
      <c r="K24" s="491"/>
      <c r="L24" s="491"/>
      <c r="M24" s="115"/>
    </row>
    <row r="25" spans="7:13" ht="15">
      <c r="G25" s="489" t="s">
        <v>265</v>
      </c>
      <c r="H25" s="489"/>
      <c r="I25" s="489"/>
      <c r="J25" s="489"/>
      <c r="K25" s="489"/>
      <c r="L25" s="489"/>
      <c r="M25" s="115"/>
    </row>
    <row r="26" spans="7:13" ht="15">
      <c r="G26" s="489"/>
      <c r="H26" s="489"/>
      <c r="I26" s="489"/>
      <c r="J26" s="489"/>
      <c r="K26" s="489"/>
      <c r="L26" s="489"/>
      <c r="M26" s="129"/>
    </row>
    <row r="27" spans="3:13" ht="15">
      <c r="C27" s="487" t="s">
        <v>428</v>
      </c>
      <c r="D27" s="488"/>
      <c r="E27" s="488"/>
      <c r="F27" s="488"/>
      <c r="G27" s="488"/>
      <c r="H27" s="488"/>
      <c r="I27" s="488"/>
      <c r="J27" s="488"/>
      <c r="K27" s="488"/>
      <c r="L27" s="488"/>
      <c r="M27" s="488"/>
    </row>
    <row r="28" spans="4:14" ht="8.25" customHeight="1">
      <c r="D28" s="223"/>
      <c r="E28" s="223"/>
      <c r="F28" s="223"/>
      <c r="G28" s="223"/>
      <c r="H28" s="223"/>
      <c r="I28" s="223"/>
      <c r="J28" s="223"/>
      <c r="K28" s="223"/>
      <c r="L28" s="223"/>
      <c r="M28" s="223"/>
      <c r="N28" s="223"/>
    </row>
    <row r="29" spans="3:14" ht="15">
      <c r="C29" s="223"/>
      <c r="D29" s="223"/>
      <c r="E29" s="223"/>
      <c r="F29" s="223"/>
      <c r="G29" s="223"/>
      <c r="H29" s="223"/>
      <c r="I29" s="223"/>
      <c r="J29" s="223"/>
      <c r="K29" s="223"/>
      <c r="L29" s="223"/>
      <c r="M29" s="223"/>
      <c r="N29" s="223"/>
    </row>
    <row r="30" spans="3:16" ht="15">
      <c r="C30" s="487" t="s">
        <v>341</v>
      </c>
      <c r="D30" s="487"/>
      <c r="E30" s="487"/>
      <c r="F30" s="487"/>
      <c r="G30" s="487"/>
      <c r="H30" s="487"/>
      <c r="I30" s="487"/>
      <c r="J30" s="487"/>
      <c r="K30" s="487"/>
      <c r="L30" s="487"/>
      <c r="M30" s="487"/>
      <c r="N30" s="223"/>
      <c r="O30" s="223"/>
      <c r="P30" s="223"/>
    </row>
    <row r="31" ht="18.75" customHeight="1">
      <c r="C31" s="223"/>
    </row>
    <row r="32" spans="5:13" ht="15">
      <c r="E32" s="487" t="s">
        <v>343</v>
      </c>
      <c r="F32" s="488"/>
      <c r="G32" s="488"/>
      <c r="H32" s="488"/>
      <c r="I32" s="488"/>
      <c r="J32" s="488"/>
      <c r="K32" s="488"/>
      <c r="L32" s="488"/>
      <c r="M32" s="488"/>
    </row>
    <row r="34" ht="8.25" customHeight="1"/>
    <row r="35" spans="3:13" ht="15">
      <c r="C35" s="487"/>
      <c r="D35" s="488"/>
      <c r="E35" s="488"/>
      <c r="F35" s="488"/>
      <c r="G35" s="488"/>
      <c r="H35" s="488"/>
      <c r="I35" s="488"/>
      <c r="J35" s="488"/>
      <c r="K35" s="488"/>
      <c r="L35" s="488"/>
      <c r="M35" s="488"/>
    </row>
  </sheetData>
  <sheetProtection/>
  <mergeCells count="27">
    <mergeCell ref="C27:M27"/>
    <mergeCell ref="C30:M30"/>
    <mergeCell ref="E32:M32"/>
    <mergeCell ref="C35:M35"/>
    <mergeCell ref="G26:L26"/>
    <mergeCell ref="A11:M11"/>
    <mergeCell ref="B13:L13"/>
    <mergeCell ref="G24:L24"/>
    <mergeCell ref="G25:L25"/>
    <mergeCell ref="A19:M19"/>
    <mergeCell ref="A23:M23"/>
    <mergeCell ref="A21:M21"/>
    <mergeCell ref="A22:M22"/>
    <mergeCell ref="A20:M20"/>
    <mergeCell ref="A10:M10"/>
    <mergeCell ref="A18:M18"/>
    <mergeCell ref="A16:M16"/>
    <mergeCell ref="A6:M6"/>
    <mergeCell ref="A12:M12"/>
    <mergeCell ref="A9:M9"/>
    <mergeCell ref="A2:M2"/>
    <mergeCell ref="A3:M3"/>
    <mergeCell ref="A15:M15"/>
    <mergeCell ref="A4:M4"/>
    <mergeCell ref="A7:M7"/>
    <mergeCell ref="A5:M5"/>
    <mergeCell ref="A14:M14"/>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Вологодский Кооперативный Техникум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Учебный план</dc:title>
  <dc:subject>Технология продукции общественного питания</dc:subject>
  <dc:creator>Горбунова</dc:creator>
  <cp:keywords/>
  <dc:description/>
  <cp:lastModifiedBy>1</cp:lastModifiedBy>
  <cp:lastPrinted>2019-11-06T08:08:09Z</cp:lastPrinted>
  <dcterms:created xsi:type="dcterms:W3CDTF">2011-02-17T13:06:01Z</dcterms:created>
  <dcterms:modified xsi:type="dcterms:W3CDTF">2019-11-20T07:01:26Z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Горбунова">
    <vt:lpwstr>учебный план</vt:lpwstr>
  </property>
</Properties>
</file>